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ydjian\Desktop\SY 2015-2016\PERSIANS\"/>
    </mc:Choice>
  </mc:AlternateContent>
  <bookViews>
    <workbookView xWindow="240" yWindow="375" windowWidth="11520" windowHeight="4560" tabRatio="773" firstSheet="3" activeTab="7"/>
  </bookViews>
  <sheets>
    <sheet name="School Form 1 (SF1)" sheetId="14" r:id="rId1"/>
    <sheet name="School Form 2 (SF2)" sheetId="2" r:id="rId2"/>
    <sheet name="School Form 3 (SF3)" sheetId="1" r:id="rId3"/>
    <sheet name="School Form 4 (SF 4) JUNE" sheetId="11" r:id="rId4"/>
    <sheet name="School Form 4 (SF 4) JULY" sheetId="16" r:id="rId5"/>
    <sheet name="School Form 5 (SF5) (2)" sheetId="15" r:id="rId6"/>
    <sheet name="School Form 6 (SF6)" sheetId="7" r:id="rId7"/>
    <sheet name="School Form 7 (SF7)" sheetId="8" r:id="rId8"/>
    <sheet name="School Form 4 (SF 4) JULY1" sheetId="18" r:id="rId9"/>
    <sheet name="School Form 4 (SF 4) AUGUST" sheetId="17" r:id="rId10"/>
    <sheet name="School Form 4 (SF 4) SEPTEMBER" sheetId="19" r:id="rId11"/>
    <sheet name="School Form 4 (SF 4) OCTOBER" sheetId="20" r:id="rId12"/>
    <sheet name="School Form 4 (SF 4) NOVEMBER" sheetId="21" r:id="rId13"/>
    <sheet name="School Form 4 (SF 4) DECEMBER" sheetId="22" r:id="rId14"/>
    <sheet name="School Form 4 (SF 4) JANUARY" sheetId="23" r:id="rId15"/>
    <sheet name="School Form 4 (SF 4) FEBRUARY" sheetId="24" r:id="rId16"/>
    <sheet name="School Form 4 (SF 4) MARCH" sheetId="25" r:id="rId17"/>
  </sheets>
  <definedNames>
    <definedName name="_xlnm._FilterDatabase" localSheetId="0" hidden="1">'School Form 1 (SF1)'!$A$10:$Y$10</definedName>
    <definedName name="_xlnm.Print_Area" localSheetId="2">'School Form 3 (SF3)'!$A$1:$T$68</definedName>
    <definedName name="_xlnm.Print_Titles" localSheetId="0">'School Form 1 (SF1)'!$8:$9</definedName>
    <definedName name="_xlnm.Print_Titles" localSheetId="1">'School Form 2 (SF2)'!$10:$12</definedName>
    <definedName name="_xlnm.Print_Titles" localSheetId="2">'School Form 3 (SF3)'!$9:$11</definedName>
    <definedName name="_xlnm.Print_Titles" localSheetId="5">'School Form 5 (SF5) (2)'!$9:$11</definedName>
    <definedName name="_xlnm.Print_Titles" localSheetId="7">'School Form 7 (SF7)'!$18:$19</definedName>
    <definedName name="Year">'School Form 2 (SF2)'!$AQ$1</definedName>
    <definedName name="YearList">'School Form 2 (SF2)'!$AQ$2:$AQ$18</definedName>
  </definedNames>
  <calcPr calcId="152511"/>
</workbook>
</file>

<file path=xl/calcChain.xml><?xml version="1.0" encoding="utf-8"?>
<calcChain xmlns="http://schemas.openxmlformats.org/spreadsheetml/2006/main">
  <c r="S6" i="14" l="1"/>
  <c r="V6" i="14"/>
  <c r="F4" i="14"/>
  <c r="F6" i="14"/>
  <c r="AI72" i="2"/>
  <c r="AH72" i="2"/>
  <c r="B58" i="1" l="1"/>
  <c r="B59" i="1"/>
  <c r="B60" i="1"/>
  <c r="B52" i="1"/>
  <c r="B53" i="1"/>
  <c r="B54" i="1"/>
  <c r="B55" i="1"/>
  <c r="B56" i="1"/>
  <c r="B57" i="1"/>
  <c r="B47" i="1"/>
  <c r="B48" i="1"/>
  <c r="B49" i="1"/>
  <c r="B50" i="1"/>
  <c r="B51" i="1"/>
  <c r="B44" i="1"/>
  <c r="B45" i="1"/>
  <c r="B46" i="1"/>
  <c r="B42" i="1"/>
  <c r="B43" i="1"/>
  <c r="B39" i="1"/>
  <c r="B40" i="1"/>
  <c r="B41" i="1"/>
  <c r="B38" i="1"/>
  <c r="B37" i="1"/>
  <c r="B13" i="1"/>
  <c r="B14" i="1"/>
  <c r="B15" i="1"/>
  <c r="B16" i="1"/>
  <c r="B17" i="1"/>
  <c r="B18" i="1"/>
  <c r="B19" i="1"/>
  <c r="B20" i="1"/>
  <c r="B21" i="1"/>
  <c r="B22" i="1"/>
  <c r="B23" i="1"/>
  <c r="B24" i="1"/>
  <c r="B25" i="1"/>
  <c r="B26" i="1"/>
  <c r="B27" i="1"/>
  <c r="B28" i="1"/>
  <c r="B29" i="1"/>
  <c r="B30" i="1"/>
  <c r="B31" i="1"/>
  <c r="B32" i="1"/>
  <c r="B12" i="1"/>
  <c r="K7" i="1"/>
  <c r="N7" i="1"/>
  <c r="K5" i="1"/>
  <c r="C7" i="1"/>
  <c r="C5" i="1"/>
  <c r="A47" i="2" l="1"/>
  <c r="A47" i="1" s="1"/>
  <c r="A48" i="2"/>
  <c r="A48" i="1" s="1"/>
  <c r="A49" i="2"/>
  <c r="A49" i="1" s="1"/>
  <c r="A50" i="2"/>
  <c r="A50" i="1" s="1"/>
  <c r="A51" i="2"/>
  <c r="A51" i="1" s="1"/>
  <c r="A52" i="2"/>
  <c r="A52" i="1" s="1"/>
  <c r="A53" i="2"/>
  <c r="A53" i="1" s="1"/>
  <c r="A54" i="2"/>
  <c r="A54" i="1" s="1"/>
  <c r="A55" i="2"/>
  <c r="A55" i="1" s="1"/>
  <c r="A56" i="2"/>
  <c r="A56" i="1" s="1"/>
  <c r="A57" i="2"/>
  <c r="A57" i="1" s="1"/>
  <c r="A58" i="2"/>
  <c r="A58" i="1" s="1"/>
  <c r="A59" i="2"/>
  <c r="A59" i="1" s="1"/>
  <c r="A60" i="2"/>
  <c r="A60" i="1" s="1"/>
  <c r="A61" i="2"/>
  <c r="A38" i="2"/>
  <c r="A38" i="1" s="1"/>
  <c r="A37" i="2"/>
  <c r="A37" i="1" s="1"/>
  <c r="A29" i="2"/>
  <c r="A27" i="1" s="1"/>
  <c r="A30" i="2"/>
  <c r="A28" i="1" s="1"/>
  <c r="A31" i="2"/>
  <c r="A29" i="1" s="1"/>
  <c r="A32" i="2"/>
  <c r="A30" i="1" s="1"/>
  <c r="A33" i="2"/>
  <c r="A31" i="1" s="1"/>
  <c r="A34" i="2"/>
  <c r="A32" i="1" s="1"/>
  <c r="A14" i="2"/>
  <c r="A12" i="1" s="1"/>
  <c r="A39" i="2" l="1"/>
  <c r="A15" i="2"/>
  <c r="Z63" i="2"/>
  <c r="AA63" i="2"/>
  <c r="AB63" i="2"/>
  <c r="Z36" i="2"/>
  <c r="AA36" i="2"/>
  <c r="AB36" i="2"/>
  <c r="AI74" i="2"/>
  <c r="F36"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37" i="2"/>
  <c r="AC14" i="2"/>
  <c r="E62" i="2"/>
  <c r="F62" i="2"/>
  <c r="G62" i="2"/>
  <c r="H62" i="2"/>
  <c r="I62" i="2"/>
  <c r="J62" i="2"/>
  <c r="K62" i="2"/>
  <c r="L62" i="2"/>
  <c r="M62" i="2"/>
  <c r="N62" i="2"/>
  <c r="O62" i="2"/>
  <c r="P62" i="2"/>
  <c r="Q62" i="2"/>
  <c r="R62" i="2"/>
  <c r="S62" i="2"/>
  <c r="T62" i="2"/>
  <c r="U62" i="2"/>
  <c r="V62" i="2"/>
  <c r="W62" i="2"/>
  <c r="X62" i="2"/>
  <c r="Y62" i="2"/>
  <c r="Z62" i="2"/>
  <c r="AA62" i="2"/>
  <c r="AB62" i="2"/>
  <c r="D62" i="2"/>
  <c r="AD15" i="2"/>
  <c r="AD16" i="2"/>
  <c r="AD17" i="2"/>
  <c r="AD18" i="2"/>
  <c r="AD19" i="2"/>
  <c r="AD20" i="2"/>
  <c r="AD21" i="2"/>
  <c r="AD22" i="2"/>
  <c r="AD23" i="2"/>
  <c r="AD24" i="2"/>
  <c r="AD25" i="2"/>
  <c r="AD26" i="2"/>
  <c r="AD27" i="2"/>
  <c r="AD28" i="2"/>
  <c r="AD29" i="2"/>
  <c r="AD30" i="2"/>
  <c r="AD31" i="2"/>
  <c r="AD32" i="2"/>
  <c r="AD33" i="2"/>
  <c r="AD34" i="2"/>
  <c r="AD14" i="2"/>
  <c r="AC15" i="2"/>
  <c r="AC16" i="2"/>
  <c r="AC17" i="2"/>
  <c r="AC18" i="2"/>
  <c r="AC19" i="2"/>
  <c r="AC20" i="2"/>
  <c r="AC21" i="2"/>
  <c r="AC22" i="2"/>
  <c r="AC23" i="2"/>
  <c r="AC24" i="2"/>
  <c r="AC25" i="2"/>
  <c r="AC26" i="2"/>
  <c r="AC27" i="2"/>
  <c r="AC28" i="2"/>
  <c r="AC29" i="2"/>
  <c r="AC30" i="2"/>
  <c r="AC31" i="2"/>
  <c r="AC32" i="2"/>
  <c r="AC33" i="2"/>
  <c r="AC34" i="2"/>
  <c r="E35" i="2"/>
  <c r="F35" i="2"/>
  <c r="G35" i="2"/>
  <c r="H35" i="2"/>
  <c r="I35" i="2"/>
  <c r="J35" i="2"/>
  <c r="K35" i="2"/>
  <c r="L35" i="2"/>
  <c r="M35" i="2"/>
  <c r="N35" i="2"/>
  <c r="O35" i="2"/>
  <c r="P35" i="2"/>
  <c r="Q35" i="2"/>
  <c r="R35" i="2"/>
  <c r="S35" i="2"/>
  <c r="T35" i="2"/>
  <c r="U35" i="2"/>
  <c r="V35" i="2"/>
  <c r="W35" i="2"/>
  <c r="X35" i="2"/>
  <c r="Y35" i="2"/>
  <c r="Z35" i="2"/>
  <c r="AA35" i="2"/>
  <c r="AB35" i="2"/>
  <c r="D35" i="2"/>
  <c r="A39" i="1" l="1"/>
  <c r="A40" i="2"/>
  <c r="A13" i="1"/>
  <c r="A16" i="2"/>
  <c r="AH74" i="2"/>
  <c r="E63" i="2"/>
  <c r="D36" i="2"/>
  <c r="Y36" i="2"/>
  <c r="U36" i="2"/>
  <c r="Q36" i="2"/>
  <c r="M36" i="2"/>
  <c r="I36" i="2"/>
  <c r="E36" i="2"/>
  <c r="X36" i="2"/>
  <c r="T36" i="2"/>
  <c r="P36" i="2"/>
  <c r="L36" i="2"/>
  <c r="H36" i="2"/>
  <c r="AB64" i="2"/>
  <c r="W36" i="2"/>
  <c r="S36" i="2"/>
  <c r="O36" i="2"/>
  <c r="K36" i="2"/>
  <c r="G36" i="2"/>
  <c r="V36" i="2"/>
  <c r="R36" i="2"/>
  <c r="N36" i="2"/>
  <c r="J36" i="2"/>
  <c r="T63" i="2"/>
  <c r="L63" i="2"/>
  <c r="W63" i="2"/>
  <c r="S63" i="2"/>
  <c r="O63" i="2"/>
  <c r="K63" i="2"/>
  <c r="G63" i="2"/>
  <c r="V63" i="2"/>
  <c r="R63" i="2"/>
  <c r="N63" i="2"/>
  <c r="J63" i="2"/>
  <c r="F63" i="2"/>
  <c r="X63" i="2"/>
  <c r="P63" i="2"/>
  <c r="H63" i="2"/>
  <c r="D63" i="2"/>
  <c r="Y63" i="2"/>
  <c r="U63" i="2"/>
  <c r="Q63" i="2"/>
  <c r="M63" i="2"/>
  <c r="I63" i="2"/>
  <c r="Z64" i="2"/>
  <c r="AA64" i="2"/>
  <c r="AJ81" i="2"/>
  <c r="AJ83" i="2"/>
  <c r="AJ85" i="2"/>
  <c r="AJ79" i="2"/>
  <c r="AJ70" i="2"/>
  <c r="AJ72" i="2"/>
  <c r="AJ68" i="2"/>
  <c r="AC66" i="2"/>
  <c r="U64" i="2" l="1"/>
  <c r="A40" i="1"/>
  <c r="A41" i="2"/>
  <c r="A14" i="1"/>
  <c r="A17" i="2"/>
  <c r="AJ74" i="2"/>
  <c r="J64" i="2"/>
  <c r="G64" i="2"/>
  <c r="W64" i="2"/>
  <c r="R64" i="2"/>
  <c r="O64" i="2"/>
  <c r="H64" i="2"/>
  <c r="N64" i="2"/>
  <c r="V64" i="2"/>
  <c r="L64" i="2"/>
  <c r="Q64" i="2"/>
  <c r="Y64" i="2"/>
  <c r="X64" i="2"/>
  <c r="S64" i="2"/>
  <c r="P64" i="2"/>
  <c r="K64" i="2"/>
  <c r="I64" i="2"/>
  <c r="T64" i="2"/>
  <c r="M64" i="2"/>
  <c r="AC63" i="2"/>
  <c r="AI76" i="2" s="1"/>
  <c r="AI77" i="2" s="1"/>
  <c r="F64" i="2"/>
  <c r="D64" i="2"/>
  <c r="AJ32" i="25"/>
  <c r="AI32" i="25"/>
  <c r="AH32" i="25"/>
  <c r="AG32" i="25"/>
  <c r="AF32" i="25"/>
  <c r="AA32" i="25"/>
  <c r="Z32" i="25"/>
  <c r="Y32" i="25"/>
  <c r="X32" i="25"/>
  <c r="W32" i="25"/>
  <c r="R32" i="25"/>
  <c r="Q32" i="25"/>
  <c r="O32" i="25"/>
  <c r="N32" i="25"/>
  <c r="I32" i="25"/>
  <c r="H32" i="25"/>
  <c r="F32" i="25"/>
  <c r="E32" i="25"/>
  <c r="G32" i="25" s="1"/>
  <c r="AJ31" i="25"/>
  <c r="AI31" i="25"/>
  <c r="AH31" i="25"/>
  <c r="AG31" i="25"/>
  <c r="AF31" i="25"/>
  <c r="AA31" i="25"/>
  <c r="Z31" i="25"/>
  <c r="Y31" i="25"/>
  <c r="X31" i="25"/>
  <c r="W31" i="25"/>
  <c r="R31" i="25"/>
  <c r="Q31" i="25"/>
  <c r="O31" i="25"/>
  <c r="N31" i="25"/>
  <c r="I31" i="25"/>
  <c r="H31" i="25"/>
  <c r="F31" i="25"/>
  <c r="E31" i="25"/>
  <c r="G31" i="25" s="1"/>
  <c r="AJ30" i="25"/>
  <c r="AI30" i="25"/>
  <c r="AH30" i="25"/>
  <c r="AG30" i="25"/>
  <c r="AF30" i="25"/>
  <c r="AA30" i="25"/>
  <c r="Z30" i="25"/>
  <c r="Y30" i="25"/>
  <c r="X30" i="25"/>
  <c r="W30" i="25"/>
  <c r="R30" i="25"/>
  <c r="Q30" i="25"/>
  <c r="O30" i="25"/>
  <c r="N30" i="25"/>
  <c r="I30" i="25"/>
  <c r="L30" i="25" s="1"/>
  <c r="H30" i="25"/>
  <c r="F30" i="25"/>
  <c r="E30" i="25"/>
  <c r="G30" i="25" s="1"/>
  <c r="AJ29" i="25"/>
  <c r="AJ36" i="25" s="1"/>
  <c r="AI29" i="25"/>
  <c r="AI36" i="25" s="1"/>
  <c r="AH29" i="25"/>
  <c r="AH36" i="25" s="1"/>
  <c r="AG29" i="25"/>
  <c r="AG36" i="25" s="1"/>
  <c r="AF29" i="25"/>
  <c r="AF36" i="25" s="1"/>
  <c r="AA29" i="25"/>
  <c r="AA36" i="25" s="1"/>
  <c r="Z29" i="25"/>
  <c r="Z36" i="25" s="1"/>
  <c r="Y29" i="25"/>
  <c r="Y36" i="25" s="1"/>
  <c r="X29" i="25"/>
  <c r="X36" i="25" s="1"/>
  <c r="W29" i="25"/>
  <c r="W36" i="25" s="1"/>
  <c r="R29" i="25"/>
  <c r="R36" i="25" s="1"/>
  <c r="Q29" i="25"/>
  <c r="Q36" i="25" s="1"/>
  <c r="O29" i="25"/>
  <c r="O36" i="25" s="1"/>
  <c r="N29" i="25"/>
  <c r="N36" i="25" s="1"/>
  <c r="I29" i="25"/>
  <c r="L29" i="25" s="1"/>
  <c r="H29" i="25"/>
  <c r="F29" i="25"/>
  <c r="F36" i="25" s="1"/>
  <c r="E29" i="25"/>
  <c r="G29" i="25" s="1"/>
  <c r="AM17" i="25"/>
  <c r="AM32" i="25" s="1"/>
  <c r="AL17" i="25"/>
  <c r="AN17" i="25" s="1"/>
  <c r="AN32" i="25" s="1"/>
  <c r="AK17" i="25"/>
  <c r="AK32" i="25" s="1"/>
  <c r="AH17" i="25"/>
  <c r="AD17" i="25"/>
  <c r="AD32" i="25" s="1"/>
  <c r="AC17" i="25"/>
  <c r="AC32" i="25" s="1"/>
  <c r="AB17" i="25"/>
  <c r="AB32" i="25" s="1"/>
  <c r="Y17" i="25"/>
  <c r="U17" i="25"/>
  <c r="V17" i="25" s="1"/>
  <c r="V32" i="25" s="1"/>
  <c r="T17" i="25"/>
  <c r="T32" i="25" s="1"/>
  <c r="S17" i="25"/>
  <c r="S32" i="25" s="1"/>
  <c r="P17" i="25"/>
  <c r="P32" i="25" s="1"/>
  <c r="L17" i="25"/>
  <c r="L32" i="25" s="1"/>
  <c r="K17" i="25"/>
  <c r="K32" i="25" s="1"/>
  <c r="J17" i="25"/>
  <c r="J32" i="25" s="1"/>
  <c r="M32" i="25" s="1"/>
  <c r="G17" i="25"/>
  <c r="M17" i="25" s="1"/>
  <c r="AM16" i="25"/>
  <c r="AM31" i="25" s="1"/>
  <c r="AL16" i="25"/>
  <c r="AN16" i="25" s="1"/>
  <c r="AN31" i="25" s="1"/>
  <c r="AK16" i="25"/>
  <c r="AK31" i="25" s="1"/>
  <c r="AH16" i="25"/>
  <c r="AD16" i="25"/>
  <c r="AD31" i="25" s="1"/>
  <c r="AC16" i="25"/>
  <c r="AC31" i="25" s="1"/>
  <c r="AB16" i="25"/>
  <c r="AB31" i="25" s="1"/>
  <c r="Y16" i="25"/>
  <c r="U16" i="25"/>
  <c r="V16" i="25" s="1"/>
  <c r="V31" i="25" s="1"/>
  <c r="T16" i="25"/>
  <c r="T31" i="25" s="1"/>
  <c r="S16" i="25"/>
  <c r="S31" i="25" s="1"/>
  <c r="P16" i="25"/>
  <c r="P31" i="25" s="1"/>
  <c r="L16" i="25"/>
  <c r="L31" i="25" s="1"/>
  <c r="K16" i="25"/>
  <c r="K31" i="25" s="1"/>
  <c r="J16" i="25"/>
  <c r="J31" i="25" s="1"/>
  <c r="G16" i="25"/>
  <c r="M16" i="25" s="1"/>
  <c r="AM15" i="25"/>
  <c r="AL15" i="25"/>
  <c r="AN15" i="25" s="1"/>
  <c r="AK15" i="25"/>
  <c r="AH15" i="25"/>
  <c r="AD15" i="25"/>
  <c r="AC15" i="25"/>
  <c r="AE15" i="25" s="1"/>
  <c r="AB15" i="25"/>
  <c r="Y15" i="25"/>
  <c r="U15" i="25"/>
  <c r="V15" i="25" s="1"/>
  <c r="T15" i="25"/>
  <c r="S15" i="25"/>
  <c r="P15" i="25"/>
  <c r="L15" i="25"/>
  <c r="K15" i="25"/>
  <c r="J15" i="25"/>
  <c r="G15" i="25"/>
  <c r="AM14" i="25"/>
  <c r="AM30" i="25" s="1"/>
  <c r="AL14" i="25"/>
  <c r="AN14" i="25" s="1"/>
  <c r="AN30" i="25" s="1"/>
  <c r="AK14" i="25"/>
  <c r="AK30" i="25" s="1"/>
  <c r="AH14" i="25"/>
  <c r="AD14" i="25"/>
  <c r="AD30" i="25" s="1"/>
  <c r="AC14" i="25"/>
  <c r="AE14" i="25" s="1"/>
  <c r="AE30" i="25" s="1"/>
  <c r="AB14" i="25"/>
  <c r="AB30" i="25" s="1"/>
  <c r="Y14" i="25"/>
  <c r="U14" i="25"/>
  <c r="V14" i="25" s="1"/>
  <c r="V30" i="25" s="1"/>
  <c r="T14" i="25"/>
  <c r="T30" i="25" s="1"/>
  <c r="S14" i="25"/>
  <c r="S30" i="25" s="1"/>
  <c r="P14" i="25"/>
  <c r="P30" i="25" s="1"/>
  <c r="L14" i="25"/>
  <c r="K14" i="25"/>
  <c r="J14" i="25"/>
  <c r="J30" i="25" s="1"/>
  <c r="G14" i="25"/>
  <c r="M14" i="25" s="1"/>
  <c r="AM13" i="25"/>
  <c r="AL13" i="25"/>
  <c r="AN13" i="25" s="1"/>
  <c r="AK13" i="25"/>
  <c r="AH13" i="25"/>
  <c r="AD13" i="25"/>
  <c r="AC13" i="25"/>
  <c r="AE13" i="25" s="1"/>
  <c r="AB13" i="25"/>
  <c r="Y13" i="25"/>
  <c r="U13" i="25"/>
  <c r="V13" i="25" s="1"/>
  <c r="T13" i="25"/>
  <c r="S13" i="25"/>
  <c r="P13" i="25"/>
  <c r="L13" i="25"/>
  <c r="K13" i="25"/>
  <c r="J13" i="25"/>
  <c r="G13" i="25"/>
  <c r="M13" i="25" s="1"/>
  <c r="AM12" i="25"/>
  <c r="AM29" i="25" s="1"/>
  <c r="AM36" i="25" s="1"/>
  <c r="AL12" i="25"/>
  <c r="AN12" i="25" s="1"/>
  <c r="AN29" i="25" s="1"/>
  <c r="AN36" i="25" s="1"/>
  <c r="AK12" i="25"/>
  <c r="AK29" i="25" s="1"/>
  <c r="AK36" i="25" s="1"/>
  <c r="AH12" i="25"/>
  <c r="AD12" i="25"/>
  <c r="AD29" i="25" s="1"/>
  <c r="AD36" i="25" s="1"/>
  <c r="AC12" i="25"/>
  <c r="AC29" i="25" s="1"/>
  <c r="AB12" i="25"/>
  <c r="AB29" i="25" s="1"/>
  <c r="AB36" i="25" s="1"/>
  <c r="Y12" i="25"/>
  <c r="U12" i="25"/>
  <c r="V12" i="25" s="1"/>
  <c r="V29" i="25" s="1"/>
  <c r="V36" i="25" s="1"/>
  <c r="T12" i="25"/>
  <c r="T29" i="25" s="1"/>
  <c r="T36" i="25" s="1"/>
  <c r="S12" i="25"/>
  <c r="S29" i="25" s="1"/>
  <c r="S36" i="25" s="1"/>
  <c r="P12" i="25"/>
  <c r="P29" i="25" s="1"/>
  <c r="P36" i="25" s="1"/>
  <c r="L12" i="25"/>
  <c r="K12" i="25"/>
  <c r="J12" i="25"/>
  <c r="J29" i="25" s="1"/>
  <c r="G12" i="25"/>
  <c r="M12" i="25" s="1"/>
  <c r="AJ32" i="24"/>
  <c r="AI32" i="24"/>
  <c r="AG32" i="24"/>
  <c r="AF32" i="24"/>
  <c r="AA32" i="24"/>
  <c r="Z32" i="24"/>
  <c r="Y32" i="24"/>
  <c r="X32" i="24"/>
  <c r="W32" i="24"/>
  <c r="R32" i="24"/>
  <c r="Q32" i="24"/>
  <c r="P32" i="24"/>
  <c r="O32" i="24"/>
  <c r="N32" i="24"/>
  <c r="I32" i="24"/>
  <c r="H32" i="24"/>
  <c r="F32" i="24"/>
  <c r="E32" i="24"/>
  <c r="AJ31" i="24"/>
  <c r="AI31" i="24"/>
  <c r="AG31" i="24"/>
  <c r="AF31" i="24"/>
  <c r="AA31" i="24"/>
  <c r="Z31" i="24"/>
  <c r="Y31" i="24"/>
  <c r="X31" i="24"/>
  <c r="W31" i="24"/>
  <c r="R31" i="24"/>
  <c r="Q31" i="24"/>
  <c r="P31" i="24"/>
  <c r="O31" i="24"/>
  <c r="N31" i="24"/>
  <c r="I31" i="24"/>
  <c r="H31" i="24"/>
  <c r="F31" i="24"/>
  <c r="E31" i="24"/>
  <c r="G31" i="24" s="1"/>
  <c r="AJ30" i="24"/>
  <c r="AI30" i="24"/>
  <c r="AG30" i="24"/>
  <c r="AF30" i="24"/>
  <c r="AA30" i="24"/>
  <c r="Z30" i="24"/>
  <c r="Y30" i="24"/>
  <c r="X30" i="24"/>
  <c r="W30" i="24"/>
  <c r="R30" i="24"/>
  <c r="Q30" i="24"/>
  <c r="P30" i="24"/>
  <c r="O30" i="24"/>
  <c r="N30" i="24"/>
  <c r="I30" i="24"/>
  <c r="L30" i="24" s="1"/>
  <c r="H30" i="24"/>
  <c r="F30" i="24"/>
  <c r="E30" i="24"/>
  <c r="AJ29" i="24"/>
  <c r="AJ36" i="24" s="1"/>
  <c r="AI29" i="24"/>
  <c r="AI36" i="24" s="1"/>
  <c r="AG29" i="24"/>
  <c r="AG36" i="24" s="1"/>
  <c r="AF29" i="24"/>
  <c r="AF36" i="24" s="1"/>
  <c r="AC29" i="24"/>
  <c r="AA29" i="24"/>
  <c r="AA36" i="24" s="1"/>
  <c r="Z29" i="24"/>
  <c r="Z36" i="24" s="1"/>
  <c r="Y29" i="24"/>
  <c r="Y36" i="24" s="1"/>
  <c r="X29" i="24"/>
  <c r="X36" i="24" s="1"/>
  <c r="W29" i="24"/>
  <c r="W36" i="24" s="1"/>
  <c r="R29" i="24"/>
  <c r="R36" i="24" s="1"/>
  <c r="Q29" i="24"/>
  <c r="Q36" i="24" s="1"/>
  <c r="P29" i="24"/>
  <c r="P36" i="24" s="1"/>
  <c r="O29" i="24"/>
  <c r="O36" i="24" s="1"/>
  <c r="N29" i="24"/>
  <c r="N36" i="24" s="1"/>
  <c r="I29" i="24"/>
  <c r="H29" i="24"/>
  <c r="F29" i="24"/>
  <c r="F36" i="24" s="1"/>
  <c r="E29" i="24"/>
  <c r="AM17" i="24"/>
  <c r="AN17" i="24" s="1"/>
  <c r="AN32" i="24" s="1"/>
  <c r="AL17" i="24"/>
  <c r="AL32" i="24" s="1"/>
  <c r="AK17" i="24"/>
  <c r="AK32" i="24" s="1"/>
  <c r="AH17" i="24"/>
  <c r="AH32" i="24" s="1"/>
  <c r="AD17" i="24"/>
  <c r="AD32" i="24" s="1"/>
  <c r="AC17" i="24"/>
  <c r="AB17" i="24"/>
  <c r="AB32" i="24" s="1"/>
  <c r="Y17" i="24"/>
  <c r="U17" i="24"/>
  <c r="U32" i="24" s="1"/>
  <c r="T17" i="24"/>
  <c r="T32" i="24" s="1"/>
  <c r="S17" i="24"/>
  <c r="S32" i="24" s="1"/>
  <c r="P17" i="24"/>
  <c r="L17" i="24"/>
  <c r="L32" i="24" s="1"/>
  <c r="K17" i="24"/>
  <c r="K32" i="24" s="1"/>
  <c r="J17" i="24"/>
  <c r="J32" i="24" s="1"/>
  <c r="G17" i="24"/>
  <c r="M17" i="24" s="1"/>
  <c r="AM16" i="24"/>
  <c r="AN16" i="24" s="1"/>
  <c r="AN31" i="24" s="1"/>
  <c r="AL16" i="24"/>
  <c r="AL31" i="24" s="1"/>
  <c r="AK16" i="24"/>
  <c r="AK31" i="24" s="1"/>
  <c r="AH16" i="24"/>
  <c r="AH31" i="24" s="1"/>
  <c r="AD16" i="24"/>
  <c r="AD31" i="24" s="1"/>
  <c r="AC16" i="24"/>
  <c r="AB16" i="24"/>
  <c r="AB31" i="24" s="1"/>
  <c r="Y16" i="24"/>
  <c r="U16" i="24"/>
  <c r="U31" i="24" s="1"/>
  <c r="T16" i="24"/>
  <c r="T31" i="24" s="1"/>
  <c r="S16" i="24"/>
  <c r="S31" i="24" s="1"/>
  <c r="P16" i="24"/>
  <c r="L16" i="24"/>
  <c r="L31" i="24" s="1"/>
  <c r="K16" i="24"/>
  <c r="K31" i="24" s="1"/>
  <c r="J16" i="24"/>
  <c r="J31" i="24" s="1"/>
  <c r="M31" i="24" s="1"/>
  <c r="G16" i="24"/>
  <c r="M16" i="24" s="1"/>
  <c r="AM15" i="24"/>
  <c r="AN15" i="24" s="1"/>
  <c r="AL15" i="24"/>
  <c r="AK15" i="24"/>
  <c r="AH15" i="24"/>
  <c r="AD15" i="24"/>
  <c r="AC15" i="24"/>
  <c r="AE15" i="24" s="1"/>
  <c r="AB15" i="24"/>
  <c r="Y15" i="24"/>
  <c r="U15" i="24"/>
  <c r="T15" i="24"/>
  <c r="V15" i="24" s="1"/>
  <c r="S15" i="24"/>
  <c r="P15" i="24"/>
  <c r="L15" i="24"/>
  <c r="K15" i="24"/>
  <c r="J15" i="24"/>
  <c r="G15" i="24"/>
  <c r="AM14" i="24"/>
  <c r="AN14" i="24" s="1"/>
  <c r="AN30" i="24" s="1"/>
  <c r="AL14" i="24"/>
  <c r="AL30" i="24" s="1"/>
  <c r="AK14" i="24"/>
  <c r="AH14" i="24"/>
  <c r="AH30" i="24" s="1"/>
  <c r="AD14" i="24"/>
  <c r="AD30" i="24" s="1"/>
  <c r="AC14" i="24"/>
  <c r="AB14" i="24"/>
  <c r="AB30" i="24" s="1"/>
  <c r="Y14" i="24"/>
  <c r="U14" i="24"/>
  <c r="U30" i="24" s="1"/>
  <c r="T14" i="24"/>
  <c r="T30" i="24" s="1"/>
  <c r="S14" i="24"/>
  <c r="S30" i="24" s="1"/>
  <c r="P14" i="24"/>
  <c r="L14" i="24"/>
  <c r="K14" i="24"/>
  <c r="J14" i="24"/>
  <c r="J30" i="24" s="1"/>
  <c r="G14" i="24"/>
  <c r="AM13" i="24"/>
  <c r="AN13" i="24" s="1"/>
  <c r="AL13" i="24"/>
  <c r="AK13" i="24"/>
  <c r="AH13" i="24"/>
  <c r="AD13" i="24"/>
  <c r="AC13" i="24"/>
  <c r="AE13" i="24" s="1"/>
  <c r="AB13" i="24"/>
  <c r="Y13" i="24"/>
  <c r="U13" i="24"/>
  <c r="T13" i="24"/>
  <c r="S13" i="24"/>
  <c r="P13" i="24"/>
  <c r="L13" i="24"/>
  <c r="K13" i="24"/>
  <c r="J13" i="24"/>
  <c r="G13" i="24"/>
  <c r="M13" i="24" s="1"/>
  <c r="AM12" i="24"/>
  <c r="AN12" i="24" s="1"/>
  <c r="AL12" i="24"/>
  <c r="AL29" i="24" s="1"/>
  <c r="AK12" i="24"/>
  <c r="AK29" i="24" s="1"/>
  <c r="AH12" i="24"/>
  <c r="AH29" i="24" s="1"/>
  <c r="AH36" i="24" s="1"/>
  <c r="AD12" i="24"/>
  <c r="AD29" i="24" s="1"/>
  <c r="AC12" i="24"/>
  <c r="AE12" i="24" s="1"/>
  <c r="AE29" i="24" s="1"/>
  <c r="AB12" i="24"/>
  <c r="AB29" i="24" s="1"/>
  <c r="AB36" i="24" s="1"/>
  <c r="Y12" i="24"/>
  <c r="U12" i="24"/>
  <c r="U29" i="24" s="1"/>
  <c r="U36" i="24" s="1"/>
  <c r="T12" i="24"/>
  <c r="T29" i="24" s="1"/>
  <c r="S12" i="24"/>
  <c r="S29" i="24" s="1"/>
  <c r="S36" i="24" s="1"/>
  <c r="P12" i="24"/>
  <c r="L12" i="24"/>
  <c r="K12" i="24"/>
  <c r="J12" i="24"/>
  <c r="J29" i="24" s="1"/>
  <c r="J36" i="24" s="1"/>
  <c r="G12" i="24"/>
  <c r="AJ32" i="23"/>
  <c r="AI32" i="23"/>
  <c r="AH32" i="23"/>
  <c r="AG32" i="23"/>
  <c r="AF32" i="23"/>
  <c r="AA32" i="23"/>
  <c r="Z32" i="23"/>
  <c r="X32" i="23"/>
  <c r="W32" i="23"/>
  <c r="R32" i="23"/>
  <c r="Q32" i="23"/>
  <c r="O32" i="23"/>
  <c r="N32" i="23"/>
  <c r="I32" i="23"/>
  <c r="H32" i="23"/>
  <c r="F32" i="23"/>
  <c r="G32" i="23" s="1"/>
  <c r="E32" i="23"/>
  <c r="AJ31" i="23"/>
  <c r="AI31" i="23"/>
  <c r="AH31" i="23"/>
  <c r="AG31" i="23"/>
  <c r="AF31" i="23"/>
  <c r="AA31" i="23"/>
  <c r="Z31" i="23"/>
  <c r="X31" i="23"/>
  <c r="W31" i="23"/>
  <c r="R31" i="23"/>
  <c r="Q31" i="23"/>
  <c r="O31" i="23"/>
  <c r="N31" i="23"/>
  <c r="I31" i="23"/>
  <c r="H31" i="23"/>
  <c r="F31" i="23"/>
  <c r="G31" i="23" s="1"/>
  <c r="E31" i="23"/>
  <c r="AJ30" i="23"/>
  <c r="AI30" i="23"/>
  <c r="AH30" i="23"/>
  <c r="AG30" i="23"/>
  <c r="AF30" i="23"/>
  <c r="AA30" i="23"/>
  <c r="Z30" i="23"/>
  <c r="X30" i="23"/>
  <c r="W30" i="23"/>
  <c r="R30" i="23"/>
  <c r="Q30" i="23"/>
  <c r="O30" i="23"/>
  <c r="N30" i="23"/>
  <c r="I30" i="23"/>
  <c r="H30" i="23"/>
  <c r="K30" i="23" s="1"/>
  <c r="F30" i="23"/>
  <c r="L30" i="23" s="1"/>
  <c r="E30" i="23"/>
  <c r="AJ29" i="23"/>
  <c r="AJ36" i="23" s="1"/>
  <c r="AI29" i="23"/>
  <c r="AI36" i="23" s="1"/>
  <c r="AH29" i="23"/>
  <c r="AH36" i="23" s="1"/>
  <c r="AG29" i="23"/>
  <c r="AG36" i="23" s="1"/>
  <c r="AF29" i="23"/>
  <c r="AF36" i="23" s="1"/>
  <c r="AA29" i="23"/>
  <c r="AA36" i="23" s="1"/>
  <c r="Z29" i="23"/>
  <c r="Z36" i="23" s="1"/>
  <c r="X29" i="23"/>
  <c r="X36" i="23" s="1"/>
  <c r="W29" i="23"/>
  <c r="W36" i="23" s="1"/>
  <c r="R29" i="23"/>
  <c r="R36" i="23" s="1"/>
  <c r="Q29" i="23"/>
  <c r="Q36" i="23" s="1"/>
  <c r="O29" i="23"/>
  <c r="O36" i="23" s="1"/>
  <c r="N29" i="23"/>
  <c r="N36" i="23" s="1"/>
  <c r="I29" i="23"/>
  <c r="I36" i="23" s="1"/>
  <c r="H29" i="23"/>
  <c r="K29" i="23" s="1"/>
  <c r="F29" i="23"/>
  <c r="G29" i="23" s="1"/>
  <c r="E29" i="23"/>
  <c r="E36" i="23" s="1"/>
  <c r="AM17" i="23"/>
  <c r="AM32" i="23" s="1"/>
  <c r="AL17" i="23"/>
  <c r="AN17" i="23" s="1"/>
  <c r="AN32" i="23" s="1"/>
  <c r="AK17" i="23"/>
  <c r="AK32" i="23" s="1"/>
  <c r="AH17" i="23"/>
  <c r="AD17" i="23"/>
  <c r="AE17" i="23" s="1"/>
  <c r="AE32" i="23" s="1"/>
  <c r="AC17" i="23"/>
  <c r="AC32" i="23" s="1"/>
  <c r="AB17" i="23"/>
  <c r="AB32" i="23" s="1"/>
  <c r="Y17" i="23"/>
  <c r="Y32" i="23" s="1"/>
  <c r="V17" i="23"/>
  <c r="V32" i="23" s="1"/>
  <c r="U17" i="23"/>
  <c r="U32" i="23" s="1"/>
  <c r="T17" i="23"/>
  <c r="T32" i="23" s="1"/>
  <c r="S17" i="23"/>
  <c r="S32" i="23" s="1"/>
  <c r="P17" i="23"/>
  <c r="P32" i="23" s="1"/>
  <c r="L17" i="23"/>
  <c r="L32" i="23" s="1"/>
  <c r="K17" i="23"/>
  <c r="K32" i="23" s="1"/>
  <c r="J17" i="23"/>
  <c r="M17" i="23" s="1"/>
  <c r="G17" i="23"/>
  <c r="AM16" i="23"/>
  <c r="AM31" i="23" s="1"/>
  <c r="AL16" i="23"/>
  <c r="AN16" i="23" s="1"/>
  <c r="AN31" i="23" s="1"/>
  <c r="AK16" i="23"/>
  <c r="AK31" i="23" s="1"/>
  <c r="AH16" i="23"/>
  <c r="AD16" i="23"/>
  <c r="AD31" i="23" s="1"/>
  <c r="AC16" i="23"/>
  <c r="AC31" i="23" s="1"/>
  <c r="AB16" i="23"/>
  <c r="AB31" i="23" s="1"/>
  <c r="Y16" i="23"/>
  <c r="Y31" i="23" s="1"/>
  <c r="V16" i="23"/>
  <c r="V31" i="23" s="1"/>
  <c r="U16" i="23"/>
  <c r="U31" i="23" s="1"/>
  <c r="T16" i="23"/>
  <c r="T31" i="23" s="1"/>
  <c r="S16" i="23"/>
  <c r="S31" i="23" s="1"/>
  <c r="P16" i="23"/>
  <c r="P31" i="23" s="1"/>
  <c r="L16" i="23"/>
  <c r="L31" i="23" s="1"/>
  <c r="K16" i="23"/>
  <c r="K31" i="23" s="1"/>
  <c r="J16" i="23"/>
  <c r="J31" i="23" s="1"/>
  <c r="M31" i="23" s="1"/>
  <c r="G16" i="23"/>
  <c r="AM15" i="23"/>
  <c r="AL15" i="23"/>
  <c r="AN15" i="23" s="1"/>
  <c r="AK15" i="23"/>
  <c r="AH15" i="23"/>
  <c r="AD15" i="23"/>
  <c r="AE15" i="23" s="1"/>
  <c r="AC15" i="23"/>
  <c r="AB15" i="23"/>
  <c r="Y15" i="23"/>
  <c r="V15" i="23"/>
  <c r="U15" i="23"/>
  <c r="T15" i="23"/>
  <c r="S15" i="23"/>
  <c r="P15" i="23"/>
  <c r="L15" i="23"/>
  <c r="K15" i="23"/>
  <c r="J15" i="23"/>
  <c r="M15" i="23" s="1"/>
  <c r="G15" i="23"/>
  <c r="AM14" i="23"/>
  <c r="AM30" i="23" s="1"/>
  <c r="AL14" i="23"/>
  <c r="AN14" i="23" s="1"/>
  <c r="AN30" i="23" s="1"/>
  <c r="AK14" i="23"/>
  <c r="AK30" i="23" s="1"/>
  <c r="AH14" i="23"/>
  <c r="AD14" i="23"/>
  <c r="AE14" i="23" s="1"/>
  <c r="AC14" i="23"/>
  <c r="AC30" i="23" s="1"/>
  <c r="AB14" i="23"/>
  <c r="AB30" i="23" s="1"/>
  <c r="Y14" i="23"/>
  <c r="Y30" i="23" s="1"/>
  <c r="V14" i="23"/>
  <c r="V30" i="23" s="1"/>
  <c r="U14" i="23"/>
  <c r="U30" i="23" s="1"/>
  <c r="T14" i="23"/>
  <c r="T30" i="23" s="1"/>
  <c r="S14" i="23"/>
  <c r="S30" i="23" s="1"/>
  <c r="P14" i="23"/>
  <c r="P30" i="23" s="1"/>
  <c r="L14" i="23"/>
  <c r="K14" i="23"/>
  <c r="J14" i="23"/>
  <c r="J30" i="23" s="1"/>
  <c r="G14" i="23"/>
  <c r="AM13" i="23"/>
  <c r="AL13" i="23"/>
  <c r="AN13" i="23" s="1"/>
  <c r="AK13" i="23"/>
  <c r="AH13" i="23"/>
  <c r="AD13" i="23"/>
  <c r="AE13" i="23" s="1"/>
  <c r="AC13" i="23"/>
  <c r="AB13" i="23"/>
  <c r="Y13" i="23"/>
  <c r="V13" i="23"/>
  <c r="U13" i="23"/>
  <c r="T13" i="23"/>
  <c r="S13" i="23"/>
  <c r="P13" i="23"/>
  <c r="L13" i="23"/>
  <c r="K13" i="23"/>
  <c r="J13" i="23"/>
  <c r="M13" i="23" s="1"/>
  <c r="G13" i="23"/>
  <c r="AM12" i="23"/>
  <c r="AM29" i="23" s="1"/>
  <c r="AM36" i="23" s="1"/>
  <c r="AL12" i="23"/>
  <c r="AN12" i="23" s="1"/>
  <c r="AN29" i="23" s="1"/>
  <c r="AN36" i="23" s="1"/>
  <c r="AK12" i="23"/>
  <c r="AK29" i="23" s="1"/>
  <c r="AH12" i="23"/>
  <c r="AD12" i="23"/>
  <c r="AE12" i="23" s="1"/>
  <c r="AE29" i="23" s="1"/>
  <c r="AC12" i="23"/>
  <c r="AC29" i="23" s="1"/>
  <c r="AC36" i="23" s="1"/>
  <c r="AB12" i="23"/>
  <c r="AB29" i="23" s="1"/>
  <c r="Y12" i="23"/>
  <c r="Y29" i="23" s="1"/>
  <c r="V12" i="23"/>
  <c r="V29" i="23" s="1"/>
  <c r="V36" i="23" s="1"/>
  <c r="U12" i="23"/>
  <c r="U29" i="23" s="1"/>
  <c r="U36" i="23" s="1"/>
  <c r="T12" i="23"/>
  <c r="T29" i="23" s="1"/>
  <c r="S12" i="23"/>
  <c r="S29" i="23" s="1"/>
  <c r="P12" i="23"/>
  <c r="P29" i="23" s="1"/>
  <c r="P36" i="23" s="1"/>
  <c r="L12" i="23"/>
  <c r="K12" i="23"/>
  <c r="J12" i="23"/>
  <c r="J29" i="23" s="1"/>
  <c r="G12" i="23"/>
  <c r="A41" i="1" l="1"/>
  <c r="A42" i="2"/>
  <c r="A15" i="1"/>
  <c r="A18" i="2"/>
  <c r="E64" i="2"/>
  <c r="AC36" i="2"/>
  <c r="G32" i="24"/>
  <c r="M32" i="24" s="1"/>
  <c r="M30" i="25"/>
  <c r="K30" i="25"/>
  <c r="M15" i="25"/>
  <c r="H36" i="25"/>
  <c r="M29" i="25"/>
  <c r="J36" i="25"/>
  <c r="M31" i="25"/>
  <c r="AC36" i="25"/>
  <c r="U30" i="25"/>
  <c r="AC30" i="25"/>
  <c r="U31" i="25"/>
  <c r="E36" i="25"/>
  <c r="G36" i="25" s="1"/>
  <c r="I36" i="25"/>
  <c r="L36" i="25" s="1"/>
  <c r="AL31" i="25"/>
  <c r="AL32" i="25"/>
  <c r="AE12" i="25"/>
  <c r="AE29" i="25" s="1"/>
  <c r="AE16" i="25"/>
  <c r="AE31" i="25" s="1"/>
  <c r="AE17" i="25"/>
  <c r="AE32" i="25" s="1"/>
  <c r="K29" i="25"/>
  <c r="U29" i="25"/>
  <c r="U32" i="25"/>
  <c r="AL29" i="25"/>
  <c r="AL30" i="25"/>
  <c r="M15" i="24"/>
  <c r="H36" i="24"/>
  <c r="M14" i="24"/>
  <c r="M12" i="24"/>
  <c r="AE14" i="24"/>
  <c r="AE30" i="24" s="1"/>
  <c r="AE36" i="24" s="1"/>
  <c r="AC30" i="24"/>
  <c r="L29" i="24"/>
  <c r="I36" i="24"/>
  <c r="L36" i="24" s="1"/>
  <c r="K29" i="24"/>
  <c r="G29" i="24"/>
  <c r="M29" i="24" s="1"/>
  <c r="E36" i="24"/>
  <c r="G36" i="24" s="1"/>
  <c r="M36" i="24" s="1"/>
  <c r="T36" i="24"/>
  <c r="AL36" i="24"/>
  <c r="AE16" i="24"/>
  <c r="AE31" i="24" s="1"/>
  <c r="AC31" i="24"/>
  <c r="AC36" i="24" s="1"/>
  <c r="AD36" i="24"/>
  <c r="AN29" i="24"/>
  <c r="AN36" i="24" s="1"/>
  <c r="V13" i="24"/>
  <c r="AK30" i="24"/>
  <c r="AK36" i="24" s="1"/>
  <c r="AE17" i="24"/>
  <c r="AE32" i="24" s="1"/>
  <c r="AC32" i="24"/>
  <c r="K30" i="24"/>
  <c r="G30" i="24"/>
  <c r="M30" i="24" s="1"/>
  <c r="V12" i="24"/>
  <c r="V29" i="24" s="1"/>
  <c r="V14" i="24"/>
  <c r="V30" i="24" s="1"/>
  <c r="V16" i="24"/>
  <c r="V31" i="24" s="1"/>
  <c r="V17" i="24"/>
  <c r="V32" i="24" s="1"/>
  <c r="AM29" i="24"/>
  <c r="AM30" i="24"/>
  <c r="AM31" i="24"/>
  <c r="AM32" i="24"/>
  <c r="M30" i="23"/>
  <c r="M29" i="23"/>
  <c r="S36" i="23"/>
  <c r="Y36" i="23"/>
  <c r="L36" i="23"/>
  <c r="T36" i="23"/>
  <c r="AB36" i="23"/>
  <c r="AK36" i="23"/>
  <c r="AE30" i="23"/>
  <c r="AE36" i="23" s="1"/>
  <c r="AD29" i="23"/>
  <c r="AL30" i="23"/>
  <c r="J32" i="23"/>
  <c r="M32" i="23" s="1"/>
  <c r="AL32" i="23"/>
  <c r="F36" i="23"/>
  <c r="G36" i="23" s="1"/>
  <c r="L29" i="23"/>
  <c r="H36" i="23"/>
  <c r="K36" i="23" s="1"/>
  <c r="M12" i="23"/>
  <c r="M14" i="23"/>
  <c r="M16" i="23"/>
  <c r="AL29" i="23"/>
  <c r="AL36" i="23" s="1"/>
  <c r="AD30" i="23"/>
  <c r="AL31" i="23"/>
  <c r="AD32" i="23"/>
  <c r="AE16" i="23"/>
  <c r="AE31" i="23" s="1"/>
  <c r="G30" i="23"/>
  <c r="AJ32" i="22"/>
  <c r="AI32" i="22"/>
  <c r="AH32" i="22"/>
  <c r="AG32" i="22"/>
  <c r="AF32" i="22"/>
  <c r="AA32" i="22"/>
  <c r="Z32" i="22"/>
  <c r="X32" i="22"/>
  <c r="W32" i="22"/>
  <c r="R32" i="22"/>
  <c r="Q32" i="22"/>
  <c r="O32" i="22"/>
  <c r="N32" i="22"/>
  <c r="I32" i="22"/>
  <c r="H32" i="22"/>
  <c r="F32" i="22"/>
  <c r="G32" i="22" s="1"/>
  <c r="E32" i="22"/>
  <c r="AJ31" i="22"/>
  <c r="AI31" i="22"/>
  <c r="AH31" i="22"/>
  <c r="AG31" i="22"/>
  <c r="AF31" i="22"/>
  <c r="AA31" i="22"/>
  <c r="Z31" i="22"/>
  <c r="X31" i="22"/>
  <c r="W31" i="22"/>
  <c r="R31" i="22"/>
  <c r="Q31" i="22"/>
  <c r="O31" i="22"/>
  <c r="N31" i="22"/>
  <c r="I31" i="22"/>
  <c r="H31" i="22"/>
  <c r="F31" i="22"/>
  <c r="G31" i="22" s="1"/>
  <c r="E31" i="22"/>
  <c r="AJ30" i="22"/>
  <c r="AI30" i="22"/>
  <c r="AH30" i="22"/>
  <c r="AG30" i="22"/>
  <c r="AF30" i="22"/>
  <c r="AA30" i="22"/>
  <c r="Z30" i="22"/>
  <c r="X30" i="22"/>
  <c r="W30" i="22"/>
  <c r="R30" i="22"/>
  <c r="Q30" i="22"/>
  <c r="O30" i="22"/>
  <c r="N30" i="22"/>
  <c r="I30" i="22"/>
  <c r="L30" i="22" s="1"/>
  <c r="H30" i="22"/>
  <c r="K30" i="22" s="1"/>
  <c r="F30" i="22"/>
  <c r="G30" i="22" s="1"/>
  <c r="E30" i="22"/>
  <c r="AJ29" i="22"/>
  <c r="AJ36" i="22" s="1"/>
  <c r="AI29" i="22"/>
  <c r="AI36" i="22" s="1"/>
  <c r="AH29" i="22"/>
  <c r="AH36" i="22" s="1"/>
  <c r="AG29" i="22"/>
  <c r="AG36" i="22" s="1"/>
  <c r="AF29" i="22"/>
  <c r="AF36" i="22" s="1"/>
  <c r="AA29" i="22"/>
  <c r="AA36" i="22" s="1"/>
  <c r="Z29" i="22"/>
  <c r="Z36" i="22" s="1"/>
  <c r="X29" i="22"/>
  <c r="X36" i="22" s="1"/>
  <c r="W29" i="22"/>
  <c r="W36" i="22" s="1"/>
  <c r="R29" i="22"/>
  <c r="R36" i="22" s="1"/>
  <c r="Q29" i="22"/>
  <c r="Q36" i="22" s="1"/>
  <c r="O29" i="22"/>
  <c r="O36" i="22" s="1"/>
  <c r="N29" i="22"/>
  <c r="N36" i="22" s="1"/>
  <c r="K29" i="22"/>
  <c r="I29" i="22"/>
  <c r="L29" i="22" s="1"/>
  <c r="H29" i="22"/>
  <c r="F29" i="22"/>
  <c r="F36" i="22" s="1"/>
  <c r="E29" i="22"/>
  <c r="E36" i="22" s="1"/>
  <c r="G36" i="22" s="1"/>
  <c r="AM17" i="22"/>
  <c r="AM32" i="22" s="1"/>
  <c r="AL17" i="22"/>
  <c r="AN17" i="22" s="1"/>
  <c r="AN32" i="22" s="1"/>
  <c r="AK17" i="22"/>
  <c r="AK32" i="22" s="1"/>
  <c r="AH17" i="22"/>
  <c r="AD17" i="22"/>
  <c r="AE17" i="22" s="1"/>
  <c r="AE32" i="22" s="1"/>
  <c r="AC17" i="22"/>
  <c r="AC32" i="22" s="1"/>
  <c r="AB17" i="22"/>
  <c r="AB32" i="22" s="1"/>
  <c r="Y17" i="22"/>
  <c r="Y32" i="22" s="1"/>
  <c r="V17" i="22"/>
  <c r="V32" i="22" s="1"/>
  <c r="U17" i="22"/>
  <c r="U32" i="22" s="1"/>
  <c r="T17" i="22"/>
  <c r="T32" i="22" s="1"/>
  <c r="S17" i="22"/>
  <c r="S32" i="22" s="1"/>
  <c r="P17" i="22"/>
  <c r="P32" i="22" s="1"/>
  <c r="L17" i="22"/>
  <c r="L32" i="22" s="1"/>
  <c r="K17" i="22"/>
  <c r="K32" i="22" s="1"/>
  <c r="J17" i="22"/>
  <c r="J32" i="22" s="1"/>
  <c r="G17" i="22"/>
  <c r="AM16" i="22"/>
  <c r="AM31" i="22" s="1"/>
  <c r="AL16" i="22"/>
  <c r="AN16" i="22" s="1"/>
  <c r="AN31" i="22" s="1"/>
  <c r="AK16" i="22"/>
  <c r="AK31" i="22" s="1"/>
  <c r="AH16" i="22"/>
  <c r="AD16" i="22"/>
  <c r="AD31" i="22" s="1"/>
  <c r="AC16" i="22"/>
  <c r="AC31" i="22" s="1"/>
  <c r="AB16" i="22"/>
  <c r="AB31" i="22" s="1"/>
  <c r="Y16" i="22"/>
  <c r="Y31" i="22" s="1"/>
  <c r="V16" i="22"/>
  <c r="V31" i="22" s="1"/>
  <c r="U16" i="22"/>
  <c r="U31" i="22" s="1"/>
  <c r="T16" i="22"/>
  <c r="T31" i="22" s="1"/>
  <c r="S16" i="22"/>
  <c r="S31" i="22" s="1"/>
  <c r="P16" i="22"/>
  <c r="P31" i="22" s="1"/>
  <c r="L16" i="22"/>
  <c r="L31" i="22" s="1"/>
  <c r="K16" i="22"/>
  <c r="K31" i="22" s="1"/>
  <c r="J16" i="22"/>
  <c r="M16" i="22" s="1"/>
  <c r="G16" i="22"/>
  <c r="AM15" i="22"/>
  <c r="AL15" i="22"/>
  <c r="AN15" i="22" s="1"/>
  <c r="AK15" i="22"/>
  <c r="AH15" i="22"/>
  <c r="AD15" i="22"/>
  <c r="AE15" i="22" s="1"/>
  <c r="AC15" i="22"/>
  <c r="AB15" i="22"/>
  <c r="Y15" i="22"/>
  <c r="V15" i="22"/>
  <c r="U15" i="22"/>
  <c r="T15" i="22"/>
  <c r="S15" i="22"/>
  <c r="P15" i="22"/>
  <c r="L15" i="22"/>
  <c r="K15" i="22"/>
  <c r="J15" i="22"/>
  <c r="M15" i="22" s="1"/>
  <c r="G15" i="22"/>
  <c r="AM14" i="22"/>
  <c r="AM30" i="22" s="1"/>
  <c r="AL14" i="22"/>
  <c r="AN14" i="22" s="1"/>
  <c r="AK14" i="22"/>
  <c r="AK30" i="22" s="1"/>
  <c r="AH14" i="22"/>
  <c r="AD14" i="22"/>
  <c r="AD30" i="22" s="1"/>
  <c r="AC14" i="22"/>
  <c r="AC30" i="22" s="1"/>
  <c r="AB14" i="22"/>
  <c r="AB30" i="22" s="1"/>
  <c r="Y14" i="22"/>
  <c r="Y30" i="22" s="1"/>
  <c r="V14" i="22"/>
  <c r="V30" i="22" s="1"/>
  <c r="U14" i="22"/>
  <c r="U30" i="22" s="1"/>
  <c r="T14" i="22"/>
  <c r="T30" i="22" s="1"/>
  <c r="S14" i="22"/>
  <c r="S30" i="22" s="1"/>
  <c r="P14" i="22"/>
  <c r="P30" i="22" s="1"/>
  <c r="L14" i="22"/>
  <c r="K14" i="22"/>
  <c r="J14" i="22"/>
  <c r="G14" i="22"/>
  <c r="AM13" i="22"/>
  <c r="AL13" i="22"/>
  <c r="AN13" i="22" s="1"/>
  <c r="AK13" i="22"/>
  <c r="AH13" i="22"/>
  <c r="AD13" i="22"/>
  <c r="AE13" i="22" s="1"/>
  <c r="AC13" i="22"/>
  <c r="AB13" i="22"/>
  <c r="Y13" i="22"/>
  <c r="V13" i="22"/>
  <c r="U13" i="22"/>
  <c r="T13" i="22"/>
  <c r="S13" i="22"/>
  <c r="P13" i="22"/>
  <c r="L13" i="22"/>
  <c r="K13" i="22"/>
  <c r="J13" i="22"/>
  <c r="M13" i="22" s="1"/>
  <c r="G13" i="22"/>
  <c r="AM12" i="22"/>
  <c r="AM29" i="22" s="1"/>
  <c r="AM36" i="22" s="1"/>
  <c r="AL12" i="22"/>
  <c r="AN12" i="22" s="1"/>
  <c r="AK12" i="22"/>
  <c r="AK29" i="22" s="1"/>
  <c r="AH12" i="22"/>
  <c r="AD12" i="22"/>
  <c r="AD29" i="22" s="1"/>
  <c r="AC12" i="22"/>
  <c r="AC29" i="22" s="1"/>
  <c r="AB12" i="22"/>
  <c r="AB29" i="22" s="1"/>
  <c r="Y12" i="22"/>
  <c r="Y29" i="22" s="1"/>
  <c r="V12" i="22"/>
  <c r="V29" i="22" s="1"/>
  <c r="V36" i="22" s="1"/>
  <c r="U12" i="22"/>
  <c r="U29" i="22" s="1"/>
  <c r="T12" i="22"/>
  <c r="T29" i="22" s="1"/>
  <c r="S12" i="22"/>
  <c r="S29" i="22" s="1"/>
  <c r="P12" i="22"/>
  <c r="P29" i="22" s="1"/>
  <c r="P36" i="22" s="1"/>
  <c r="L12" i="22"/>
  <c r="K12" i="22"/>
  <c r="J12" i="22"/>
  <c r="G12" i="22"/>
  <c r="AJ32" i="21"/>
  <c r="AI32" i="21"/>
  <c r="AG32" i="21"/>
  <c r="AF32" i="21"/>
  <c r="AA32" i="21"/>
  <c r="Z32" i="21"/>
  <c r="X32" i="21"/>
  <c r="W32" i="21"/>
  <c r="R32" i="21"/>
  <c r="Q32" i="21"/>
  <c r="P32" i="21"/>
  <c r="O32" i="21"/>
  <c r="N32" i="21"/>
  <c r="I32" i="21"/>
  <c r="H32" i="21"/>
  <c r="G32" i="21"/>
  <c r="F32" i="21"/>
  <c r="E32" i="21"/>
  <c r="AJ31" i="21"/>
  <c r="AI31" i="21"/>
  <c r="AG31" i="21"/>
  <c r="AF31" i="21"/>
  <c r="AA31" i="21"/>
  <c r="Z31" i="21"/>
  <c r="X31" i="21"/>
  <c r="W31" i="21"/>
  <c r="R31" i="21"/>
  <c r="Q31" i="21"/>
  <c r="P31" i="21"/>
  <c r="O31" i="21"/>
  <c r="N31" i="21"/>
  <c r="I31" i="21"/>
  <c r="H31" i="21"/>
  <c r="G31" i="21"/>
  <c r="F31" i="21"/>
  <c r="E31" i="21"/>
  <c r="AJ30" i="21"/>
  <c r="AI30" i="21"/>
  <c r="AG30" i="21"/>
  <c r="AF30" i="21"/>
  <c r="AA30" i="21"/>
  <c r="Z30" i="21"/>
  <c r="X30" i="21"/>
  <c r="W30" i="21"/>
  <c r="R30" i="21"/>
  <c r="Q30" i="21"/>
  <c r="P30" i="21"/>
  <c r="O30" i="21"/>
  <c r="N30" i="21"/>
  <c r="L30" i="21"/>
  <c r="I30" i="21"/>
  <c r="H30" i="21"/>
  <c r="K30" i="21" s="1"/>
  <c r="G30" i="21"/>
  <c r="F30" i="21"/>
  <c r="E30" i="21"/>
  <c r="AJ29" i="21"/>
  <c r="AJ36" i="21" s="1"/>
  <c r="AI29" i="21"/>
  <c r="AI36" i="21" s="1"/>
  <c r="AG29" i="21"/>
  <c r="AG36" i="21" s="1"/>
  <c r="AF29" i="21"/>
  <c r="AF36" i="21" s="1"/>
  <c r="AA29" i="21"/>
  <c r="AA36" i="21" s="1"/>
  <c r="Z29" i="21"/>
  <c r="Z36" i="21" s="1"/>
  <c r="X29" i="21"/>
  <c r="X36" i="21" s="1"/>
  <c r="W29" i="21"/>
  <c r="W36" i="21" s="1"/>
  <c r="R29" i="21"/>
  <c r="R36" i="21" s="1"/>
  <c r="Q29" i="21"/>
  <c r="Q36" i="21" s="1"/>
  <c r="P29" i="21"/>
  <c r="P36" i="21" s="1"/>
  <c r="O29" i="21"/>
  <c r="O36" i="21" s="1"/>
  <c r="N29" i="21"/>
  <c r="N36" i="21" s="1"/>
  <c r="L29" i="21"/>
  <c r="I29" i="21"/>
  <c r="I36" i="21" s="1"/>
  <c r="H29" i="21"/>
  <c r="G29" i="21"/>
  <c r="F29" i="21"/>
  <c r="F36" i="21" s="1"/>
  <c r="E29" i="21"/>
  <c r="E36" i="21" s="1"/>
  <c r="AM17" i="21"/>
  <c r="AM32" i="21" s="1"/>
  <c r="AL17" i="21"/>
  <c r="AL32" i="21" s="1"/>
  <c r="AK17" i="21"/>
  <c r="AK32" i="21" s="1"/>
  <c r="AH17" i="21"/>
  <c r="AH32" i="21" s="1"/>
  <c r="AE17" i="21"/>
  <c r="AE32" i="21" s="1"/>
  <c r="AD17" i="21"/>
  <c r="AD32" i="21" s="1"/>
  <c r="AC17" i="21"/>
  <c r="AC32" i="21" s="1"/>
  <c r="AB17" i="21"/>
  <c r="AB32" i="21" s="1"/>
  <c r="Y17" i="21"/>
  <c r="Y32" i="21" s="1"/>
  <c r="U17" i="21"/>
  <c r="U32" i="21" s="1"/>
  <c r="T17" i="21"/>
  <c r="T32" i="21" s="1"/>
  <c r="S17" i="21"/>
  <c r="S32" i="21" s="1"/>
  <c r="P17" i="21"/>
  <c r="L17" i="21"/>
  <c r="L32" i="21" s="1"/>
  <c r="K17" i="21"/>
  <c r="K32" i="21" s="1"/>
  <c r="J17" i="21"/>
  <c r="J32" i="21" s="1"/>
  <c r="M32" i="21" s="1"/>
  <c r="G17" i="21"/>
  <c r="AM16" i="21"/>
  <c r="AN16" i="21" s="1"/>
  <c r="AN31" i="21" s="1"/>
  <c r="AL16" i="21"/>
  <c r="AL31" i="21" s="1"/>
  <c r="AK16" i="21"/>
  <c r="AK31" i="21" s="1"/>
  <c r="AH16" i="21"/>
  <c r="AH31" i="21" s="1"/>
  <c r="AE16" i="21"/>
  <c r="AE31" i="21" s="1"/>
  <c r="AD16" i="21"/>
  <c r="AD31" i="21" s="1"/>
  <c r="AC16" i="21"/>
  <c r="AC31" i="21" s="1"/>
  <c r="AB16" i="21"/>
  <c r="AB31" i="21" s="1"/>
  <c r="Y16" i="21"/>
  <c r="Y31" i="21" s="1"/>
  <c r="U16" i="21"/>
  <c r="U31" i="21" s="1"/>
  <c r="T16" i="21"/>
  <c r="T31" i="21" s="1"/>
  <c r="S16" i="21"/>
  <c r="S31" i="21" s="1"/>
  <c r="P16" i="21"/>
  <c r="L16" i="21"/>
  <c r="L31" i="21" s="1"/>
  <c r="K16" i="21"/>
  <c r="K31" i="21" s="1"/>
  <c r="J16" i="21"/>
  <c r="J31" i="21" s="1"/>
  <c r="M31" i="21" s="1"/>
  <c r="G16" i="21"/>
  <c r="M16" i="21" s="1"/>
  <c r="AM15" i="21"/>
  <c r="AN15" i="21" s="1"/>
  <c r="AL15" i="21"/>
  <c r="AK15" i="21"/>
  <c r="AH15" i="21"/>
  <c r="AE15" i="21"/>
  <c r="AD15" i="21"/>
  <c r="AC15" i="21"/>
  <c r="AB15" i="21"/>
  <c r="Y15" i="21"/>
  <c r="U15" i="21"/>
  <c r="T15" i="21"/>
  <c r="V15" i="21" s="1"/>
  <c r="S15" i="21"/>
  <c r="P15" i="21"/>
  <c r="L15" i="21"/>
  <c r="K15" i="21"/>
  <c r="J15" i="21"/>
  <c r="G15" i="21"/>
  <c r="M15" i="21" s="1"/>
  <c r="AM14" i="21"/>
  <c r="AN14" i="21" s="1"/>
  <c r="AL14" i="21"/>
  <c r="AL30" i="21" s="1"/>
  <c r="AK14" i="21"/>
  <c r="AK30" i="21" s="1"/>
  <c r="AH14" i="21"/>
  <c r="AH30" i="21" s="1"/>
  <c r="AE14" i="21"/>
  <c r="AE30" i="21" s="1"/>
  <c r="AD14" i="21"/>
  <c r="AD30" i="21" s="1"/>
  <c r="AC14" i="21"/>
  <c r="AC30" i="21" s="1"/>
  <c r="AB14" i="21"/>
  <c r="AB30" i="21" s="1"/>
  <c r="Y14" i="21"/>
  <c r="Y30" i="21" s="1"/>
  <c r="U14" i="21"/>
  <c r="U30" i="21" s="1"/>
  <c r="T14" i="21"/>
  <c r="V14" i="21" s="1"/>
  <c r="V30" i="21" s="1"/>
  <c r="S14" i="21"/>
  <c r="S30" i="21" s="1"/>
  <c r="P14" i="21"/>
  <c r="L14" i="21"/>
  <c r="K14" i="21"/>
  <c r="J14" i="21"/>
  <c r="J30" i="21" s="1"/>
  <c r="M30" i="21" s="1"/>
  <c r="G14" i="21"/>
  <c r="AM13" i="21"/>
  <c r="AN13" i="21" s="1"/>
  <c r="AL13" i="21"/>
  <c r="AK13" i="21"/>
  <c r="AH13" i="21"/>
  <c r="AE13" i="21"/>
  <c r="AD13" i="21"/>
  <c r="AC13" i="21"/>
  <c r="AB13" i="21"/>
  <c r="Y13" i="21"/>
  <c r="U13" i="21"/>
  <c r="T13" i="21"/>
  <c r="V13" i="21" s="1"/>
  <c r="S13" i="21"/>
  <c r="P13" i="21"/>
  <c r="L13" i="21"/>
  <c r="K13" i="21"/>
  <c r="J13" i="21"/>
  <c r="G13" i="21"/>
  <c r="M13" i="21" s="1"/>
  <c r="AM12" i="21"/>
  <c r="AN12" i="21" s="1"/>
  <c r="AN29" i="21" s="1"/>
  <c r="AL12" i="21"/>
  <c r="AL29" i="21" s="1"/>
  <c r="AL36" i="21" s="1"/>
  <c r="AK12" i="21"/>
  <c r="AK29" i="21" s="1"/>
  <c r="AH12" i="21"/>
  <c r="AH29" i="21" s="1"/>
  <c r="AE12" i="21"/>
  <c r="AE29" i="21" s="1"/>
  <c r="AE36" i="21" s="1"/>
  <c r="AD12" i="21"/>
  <c r="AD29" i="21" s="1"/>
  <c r="AD36" i="21" s="1"/>
  <c r="AC12" i="21"/>
  <c r="AC29" i="21" s="1"/>
  <c r="AB12" i="21"/>
  <c r="AB29" i="21" s="1"/>
  <c r="Y12" i="21"/>
  <c r="Y29" i="21" s="1"/>
  <c r="Y36" i="21" s="1"/>
  <c r="U12" i="21"/>
  <c r="U29" i="21" s="1"/>
  <c r="U36" i="21" s="1"/>
  <c r="T12" i="21"/>
  <c r="V12" i="21" s="1"/>
  <c r="S12" i="21"/>
  <c r="S29" i="21" s="1"/>
  <c r="P12" i="21"/>
  <c r="L12" i="21"/>
  <c r="K12" i="21"/>
  <c r="J12" i="21"/>
  <c r="J29" i="21" s="1"/>
  <c r="G12" i="21"/>
  <c r="M12" i="21" s="1"/>
  <c r="A42" i="1" l="1"/>
  <c r="A43" i="2"/>
  <c r="A16" i="1"/>
  <c r="A19" i="2"/>
  <c r="AC64" i="2"/>
  <c r="AJ76" i="2" s="1"/>
  <c r="AJ77" i="2" s="1"/>
  <c r="AH76" i="2"/>
  <c r="AH77" i="2" s="1"/>
  <c r="K36" i="24"/>
  <c r="M36" i="25"/>
  <c r="AL36" i="25"/>
  <c r="U36" i="25"/>
  <c r="AE36" i="25"/>
  <c r="K36" i="25"/>
  <c r="AM36" i="24"/>
  <c r="V36" i="24"/>
  <c r="J36" i="23"/>
  <c r="M36" i="23" s="1"/>
  <c r="AD36" i="23"/>
  <c r="J30" i="22"/>
  <c r="M30" i="22" s="1"/>
  <c r="H36" i="22"/>
  <c r="K36" i="22" s="1"/>
  <c r="J29" i="22"/>
  <c r="S36" i="22"/>
  <c r="Y36" i="22"/>
  <c r="AN30" i="22"/>
  <c r="AD36" i="22"/>
  <c r="T36" i="22"/>
  <c r="AB36" i="22"/>
  <c r="AK36" i="22"/>
  <c r="M32" i="22"/>
  <c r="U36" i="22"/>
  <c r="AC36" i="22"/>
  <c r="AN29" i="22"/>
  <c r="AN36" i="22" s="1"/>
  <c r="AL30" i="22"/>
  <c r="J31" i="22"/>
  <c r="M31" i="22" s="1"/>
  <c r="AL31" i="22"/>
  <c r="AD32" i="22"/>
  <c r="AL32" i="22"/>
  <c r="AE16" i="22"/>
  <c r="AE31" i="22" s="1"/>
  <c r="G29" i="22"/>
  <c r="M12" i="22"/>
  <c r="M14" i="22"/>
  <c r="M17" i="22"/>
  <c r="I36" i="22"/>
  <c r="L36" i="22" s="1"/>
  <c r="AE12" i="22"/>
  <c r="AE29" i="22" s="1"/>
  <c r="AE14" i="22"/>
  <c r="AE30" i="22" s="1"/>
  <c r="AL29" i="22"/>
  <c r="M17" i="21"/>
  <c r="H36" i="21"/>
  <c r="K36" i="21" s="1"/>
  <c r="M14" i="21"/>
  <c r="K29" i="21"/>
  <c r="J36" i="21"/>
  <c r="M29" i="21"/>
  <c r="S36" i="21"/>
  <c r="AB36" i="21"/>
  <c r="AH36" i="21"/>
  <c r="V29" i="21"/>
  <c r="V36" i="21" s="1"/>
  <c r="AC36" i="21"/>
  <c r="AK36" i="21"/>
  <c r="AN30" i="21"/>
  <c r="AN36" i="21" s="1"/>
  <c r="G36" i="21"/>
  <c r="L36" i="21"/>
  <c r="AN17" i="21"/>
  <c r="AN32" i="21" s="1"/>
  <c r="T29" i="21"/>
  <c r="T30" i="21"/>
  <c r="V16" i="21"/>
  <c r="V31" i="21" s="1"/>
  <c r="V17" i="21"/>
  <c r="V32" i="21" s="1"/>
  <c r="AM29" i="21"/>
  <c r="AM30" i="21"/>
  <c r="AM31" i="21"/>
  <c r="AJ32" i="20"/>
  <c r="AI32" i="20"/>
  <c r="AH32" i="20"/>
  <c r="AG32" i="20"/>
  <c r="AF32" i="20"/>
  <c r="AA32" i="20"/>
  <c r="Z32" i="20"/>
  <c r="Y32" i="20"/>
  <c r="X32" i="20"/>
  <c r="W32" i="20"/>
  <c r="R32" i="20"/>
  <c r="Q32" i="20"/>
  <c r="O32" i="20"/>
  <c r="N32" i="20"/>
  <c r="I32" i="20"/>
  <c r="H32" i="20"/>
  <c r="F32" i="20"/>
  <c r="E32" i="20"/>
  <c r="G32" i="20" s="1"/>
  <c r="AJ31" i="20"/>
  <c r="AI31" i="20"/>
  <c r="AH31" i="20"/>
  <c r="AG31" i="20"/>
  <c r="AF31" i="20"/>
  <c r="AA31" i="20"/>
  <c r="Z31" i="20"/>
  <c r="Y31" i="20"/>
  <c r="X31" i="20"/>
  <c r="W31" i="20"/>
  <c r="R31" i="20"/>
  <c r="Q31" i="20"/>
  <c r="O31" i="20"/>
  <c r="N31" i="20"/>
  <c r="I31" i="20"/>
  <c r="H31" i="20"/>
  <c r="F31" i="20"/>
  <c r="E31" i="20"/>
  <c r="G31" i="20" s="1"/>
  <c r="AJ30" i="20"/>
  <c r="AI30" i="20"/>
  <c r="AH30" i="20"/>
  <c r="AG30" i="20"/>
  <c r="AF30" i="20"/>
  <c r="AA30" i="20"/>
  <c r="Z30" i="20"/>
  <c r="Y30" i="20"/>
  <c r="X30" i="20"/>
  <c r="W30" i="20"/>
  <c r="R30" i="20"/>
  <c r="Q30" i="20"/>
  <c r="O30" i="20"/>
  <c r="N30" i="20"/>
  <c r="I30" i="20"/>
  <c r="L30" i="20" s="1"/>
  <c r="H30" i="20"/>
  <c r="K30" i="20" s="1"/>
  <c r="F30" i="20"/>
  <c r="E30" i="20"/>
  <c r="G30" i="20" s="1"/>
  <c r="AJ29" i="20"/>
  <c r="AJ36" i="20" s="1"/>
  <c r="AI29" i="20"/>
  <c r="AI36" i="20" s="1"/>
  <c r="AG29" i="20"/>
  <c r="AG36" i="20" s="1"/>
  <c r="AF29" i="20"/>
  <c r="AF36" i="20" s="1"/>
  <c r="AA29" i="20"/>
  <c r="AA36" i="20" s="1"/>
  <c r="Z29" i="20"/>
  <c r="Z36" i="20" s="1"/>
  <c r="Y29" i="20"/>
  <c r="Y36" i="20" s="1"/>
  <c r="X29" i="20"/>
  <c r="X36" i="20" s="1"/>
  <c r="W29" i="20"/>
  <c r="W36" i="20" s="1"/>
  <c r="R29" i="20"/>
  <c r="R36" i="20" s="1"/>
  <c r="Q29" i="20"/>
  <c r="O29" i="20"/>
  <c r="O36" i="20" s="1"/>
  <c r="N29" i="20"/>
  <c r="I29" i="20"/>
  <c r="L29" i="20" s="1"/>
  <c r="H29" i="20"/>
  <c r="F29" i="20"/>
  <c r="F36" i="20" s="1"/>
  <c r="E29" i="20"/>
  <c r="G29" i="20" s="1"/>
  <c r="AM17" i="20"/>
  <c r="AM32" i="20" s="1"/>
  <c r="AL17" i="20"/>
  <c r="AN17" i="20" s="1"/>
  <c r="AN32" i="20" s="1"/>
  <c r="AK17" i="20"/>
  <c r="AK32" i="20" s="1"/>
  <c r="AH17" i="20"/>
  <c r="AD17" i="20"/>
  <c r="AD32" i="20" s="1"/>
  <c r="AC17" i="20"/>
  <c r="AE17" i="20" s="1"/>
  <c r="AE32" i="20" s="1"/>
  <c r="AB17" i="20"/>
  <c r="AB32" i="20" s="1"/>
  <c r="Y17" i="20"/>
  <c r="U17" i="20"/>
  <c r="V17" i="20" s="1"/>
  <c r="V32" i="20" s="1"/>
  <c r="T17" i="20"/>
  <c r="T32" i="20" s="1"/>
  <c r="S17" i="20"/>
  <c r="S32" i="20" s="1"/>
  <c r="P17" i="20"/>
  <c r="P32" i="20" s="1"/>
  <c r="L17" i="20"/>
  <c r="L32" i="20" s="1"/>
  <c r="K17" i="20"/>
  <c r="K32" i="20" s="1"/>
  <c r="J17" i="20"/>
  <c r="J32" i="20" s="1"/>
  <c r="M32" i="20" s="1"/>
  <c r="G17" i="20"/>
  <c r="M17" i="20" s="1"/>
  <c r="AM16" i="20"/>
  <c r="AM31" i="20" s="1"/>
  <c r="AL16" i="20"/>
  <c r="AN16" i="20" s="1"/>
  <c r="AN31" i="20" s="1"/>
  <c r="AK16" i="20"/>
  <c r="AK31" i="20" s="1"/>
  <c r="AH16" i="20"/>
  <c r="AD16" i="20"/>
  <c r="AD31" i="20" s="1"/>
  <c r="AC16" i="20"/>
  <c r="AE16" i="20" s="1"/>
  <c r="AE31" i="20" s="1"/>
  <c r="AB16" i="20"/>
  <c r="AB31" i="20" s="1"/>
  <c r="Y16" i="20"/>
  <c r="U16" i="20"/>
  <c r="T16" i="20"/>
  <c r="T31" i="20" s="1"/>
  <c r="S16" i="20"/>
  <c r="S31" i="20" s="1"/>
  <c r="P16" i="20"/>
  <c r="P31" i="20" s="1"/>
  <c r="L16" i="20"/>
  <c r="L31" i="20" s="1"/>
  <c r="K16" i="20"/>
  <c r="K31" i="20" s="1"/>
  <c r="J16" i="20"/>
  <c r="J31" i="20" s="1"/>
  <c r="G16" i="20"/>
  <c r="M16" i="20" s="1"/>
  <c r="AM15" i="20"/>
  <c r="AL15" i="20"/>
  <c r="AN15" i="20" s="1"/>
  <c r="AK15" i="20"/>
  <c r="AH15" i="20"/>
  <c r="AD15" i="20"/>
  <c r="AC15" i="20"/>
  <c r="AE15" i="20" s="1"/>
  <c r="AB15" i="20"/>
  <c r="Y15" i="20"/>
  <c r="U15" i="20"/>
  <c r="T15" i="20"/>
  <c r="S15" i="20"/>
  <c r="P15" i="20"/>
  <c r="L15" i="20"/>
  <c r="K15" i="20"/>
  <c r="J15" i="20"/>
  <c r="G15" i="20"/>
  <c r="M15" i="20" s="1"/>
  <c r="AM14" i="20"/>
  <c r="AM30" i="20" s="1"/>
  <c r="AL14" i="20"/>
  <c r="AN14" i="20" s="1"/>
  <c r="AN30" i="20" s="1"/>
  <c r="AK14" i="20"/>
  <c r="AK30" i="20" s="1"/>
  <c r="AH14" i="20"/>
  <c r="AD14" i="20"/>
  <c r="AD30" i="20" s="1"/>
  <c r="AC14" i="20"/>
  <c r="AC30" i="20" s="1"/>
  <c r="AB14" i="20"/>
  <c r="AB30" i="20" s="1"/>
  <c r="Y14" i="20"/>
  <c r="U14" i="20"/>
  <c r="U30" i="20" s="1"/>
  <c r="T14" i="20"/>
  <c r="T30" i="20" s="1"/>
  <c r="S14" i="20"/>
  <c r="S30" i="20" s="1"/>
  <c r="P14" i="20"/>
  <c r="P30" i="20" s="1"/>
  <c r="L14" i="20"/>
  <c r="K14" i="20"/>
  <c r="J14" i="20"/>
  <c r="J30" i="20" s="1"/>
  <c r="M30" i="20" s="1"/>
  <c r="G14" i="20"/>
  <c r="AM13" i="20"/>
  <c r="AL13" i="20"/>
  <c r="AN13" i="20" s="1"/>
  <c r="AK13" i="20"/>
  <c r="AH13" i="20"/>
  <c r="AH29" i="20" s="1"/>
  <c r="AH36" i="20" s="1"/>
  <c r="AD13" i="20"/>
  <c r="AC13" i="20"/>
  <c r="AE13" i="20" s="1"/>
  <c r="AB13" i="20"/>
  <c r="Y13" i="20"/>
  <c r="U13" i="20"/>
  <c r="V13" i="20" s="1"/>
  <c r="T13" i="20"/>
  <c r="S13" i="20"/>
  <c r="P13" i="20"/>
  <c r="L13" i="20"/>
  <c r="K13" i="20"/>
  <c r="J13" i="20"/>
  <c r="G13" i="20"/>
  <c r="M13" i="20" s="1"/>
  <c r="AM12" i="20"/>
  <c r="AM29" i="20" s="1"/>
  <c r="AM36" i="20" s="1"/>
  <c r="AL12" i="20"/>
  <c r="AN12" i="20" s="1"/>
  <c r="AN29" i="20" s="1"/>
  <c r="AN36" i="20" s="1"/>
  <c r="AK12" i="20"/>
  <c r="AH12" i="20"/>
  <c r="AD12" i="20"/>
  <c r="AD29" i="20" s="1"/>
  <c r="AD36" i="20" s="1"/>
  <c r="AC12" i="20"/>
  <c r="AC29" i="20" s="1"/>
  <c r="AB12" i="20"/>
  <c r="AB29" i="20" s="1"/>
  <c r="AB36" i="20" s="1"/>
  <c r="Y12" i="20"/>
  <c r="U12" i="20"/>
  <c r="U29" i="20" s="1"/>
  <c r="T12" i="20"/>
  <c r="T29" i="20" s="1"/>
  <c r="T36" i="20" s="1"/>
  <c r="S12" i="20"/>
  <c r="S29" i="20" s="1"/>
  <c r="S36" i="20" s="1"/>
  <c r="P12" i="20"/>
  <c r="P29" i="20" s="1"/>
  <c r="P36" i="20" s="1"/>
  <c r="L12" i="20"/>
  <c r="K12" i="20"/>
  <c r="J12" i="20"/>
  <c r="J29" i="20" s="1"/>
  <c r="G12" i="20"/>
  <c r="M12" i="20" s="1"/>
  <c r="AJ32" i="19"/>
  <c r="AI32" i="19"/>
  <c r="AH32" i="19"/>
  <c r="AG32" i="19"/>
  <c r="AF32" i="19"/>
  <c r="AA32" i="19"/>
  <c r="Z32" i="19"/>
  <c r="X32" i="19"/>
  <c r="W32" i="19"/>
  <c r="R32" i="19"/>
  <c r="Q32" i="19"/>
  <c r="O32" i="19"/>
  <c r="N32" i="19"/>
  <c r="I32" i="19"/>
  <c r="H32" i="19"/>
  <c r="F32" i="19"/>
  <c r="G32" i="19" s="1"/>
  <c r="E32" i="19"/>
  <c r="AJ31" i="19"/>
  <c r="AI31" i="19"/>
  <c r="AH31" i="19"/>
  <c r="AG31" i="19"/>
  <c r="AF31" i="19"/>
  <c r="AA31" i="19"/>
  <c r="Z31" i="19"/>
  <c r="X31" i="19"/>
  <c r="W31" i="19"/>
  <c r="R31" i="19"/>
  <c r="Q31" i="19"/>
  <c r="O31" i="19"/>
  <c r="N31" i="19"/>
  <c r="I31" i="19"/>
  <c r="H31" i="19"/>
  <c r="F31" i="19"/>
  <c r="G31" i="19" s="1"/>
  <c r="E31" i="19"/>
  <c r="AJ30" i="19"/>
  <c r="AI30" i="19"/>
  <c r="AH30" i="19"/>
  <c r="AG30" i="19"/>
  <c r="AF30" i="19"/>
  <c r="AA30" i="19"/>
  <c r="Z30" i="19"/>
  <c r="X30" i="19"/>
  <c r="W30" i="19"/>
  <c r="R30" i="19"/>
  <c r="Q30" i="19"/>
  <c r="O30" i="19"/>
  <c r="N30" i="19"/>
  <c r="I30" i="19"/>
  <c r="L30" i="19" s="1"/>
  <c r="H30" i="19"/>
  <c r="F30" i="19"/>
  <c r="E30" i="19"/>
  <c r="K30" i="19" s="1"/>
  <c r="AJ29" i="19"/>
  <c r="AJ36" i="19" s="1"/>
  <c r="AI29" i="19"/>
  <c r="AI36" i="19" s="1"/>
  <c r="AH29" i="19"/>
  <c r="AH36" i="19" s="1"/>
  <c r="AG29" i="19"/>
  <c r="AG36" i="19" s="1"/>
  <c r="AF29" i="19"/>
  <c r="AF36" i="19" s="1"/>
  <c r="AA29" i="19"/>
  <c r="AA36" i="19" s="1"/>
  <c r="Z29" i="19"/>
  <c r="Z36" i="19" s="1"/>
  <c r="X29" i="19"/>
  <c r="X36" i="19" s="1"/>
  <c r="W29" i="19"/>
  <c r="W36" i="19" s="1"/>
  <c r="R29" i="19"/>
  <c r="R36" i="19" s="1"/>
  <c r="Q29" i="19"/>
  <c r="O29" i="19"/>
  <c r="O36" i="19" s="1"/>
  <c r="N29" i="19"/>
  <c r="K29" i="19"/>
  <c r="I29" i="19"/>
  <c r="L29" i="19" s="1"/>
  <c r="H29" i="19"/>
  <c r="H36" i="19" s="1"/>
  <c r="F29" i="19"/>
  <c r="G29" i="19" s="1"/>
  <c r="E29" i="19"/>
  <c r="AM17" i="19"/>
  <c r="AM32" i="19" s="1"/>
  <c r="AL17" i="19"/>
  <c r="AN17" i="19" s="1"/>
  <c r="AN32" i="19" s="1"/>
  <c r="AK17" i="19"/>
  <c r="AK32" i="19" s="1"/>
  <c r="AH17" i="19"/>
  <c r="AD17" i="19"/>
  <c r="AD32" i="19" s="1"/>
  <c r="AC17" i="19"/>
  <c r="AC32" i="19" s="1"/>
  <c r="AB17" i="19"/>
  <c r="AB32" i="19" s="1"/>
  <c r="Y17" i="19"/>
  <c r="Y32" i="19" s="1"/>
  <c r="V17" i="19"/>
  <c r="V32" i="19" s="1"/>
  <c r="U17" i="19"/>
  <c r="U32" i="19" s="1"/>
  <c r="T17" i="19"/>
  <c r="T32" i="19" s="1"/>
  <c r="S17" i="19"/>
  <c r="S32" i="19" s="1"/>
  <c r="P17" i="19"/>
  <c r="P32" i="19" s="1"/>
  <c r="L17" i="19"/>
  <c r="L32" i="19" s="1"/>
  <c r="K17" i="19"/>
  <c r="K32" i="19" s="1"/>
  <c r="J17" i="19"/>
  <c r="M17" i="19" s="1"/>
  <c r="G17" i="19"/>
  <c r="AM16" i="19"/>
  <c r="AM31" i="19" s="1"/>
  <c r="AL16" i="19"/>
  <c r="AN16" i="19" s="1"/>
  <c r="AN31" i="19" s="1"/>
  <c r="AK16" i="19"/>
  <c r="AK31" i="19" s="1"/>
  <c r="AH16" i="19"/>
  <c r="AD16" i="19"/>
  <c r="AE16" i="19" s="1"/>
  <c r="AE31" i="19" s="1"/>
  <c r="AC16" i="19"/>
  <c r="AC31" i="19" s="1"/>
  <c r="AB16" i="19"/>
  <c r="AB31" i="19" s="1"/>
  <c r="Y16" i="19"/>
  <c r="Y31" i="19" s="1"/>
  <c r="U16" i="19"/>
  <c r="U31" i="19" s="1"/>
  <c r="T16" i="19"/>
  <c r="T31" i="19" s="1"/>
  <c r="S16" i="19"/>
  <c r="S31" i="19" s="1"/>
  <c r="P16" i="19"/>
  <c r="P31" i="19" s="1"/>
  <c r="L16" i="19"/>
  <c r="L31" i="19" s="1"/>
  <c r="K16" i="19"/>
  <c r="K31" i="19" s="1"/>
  <c r="J16" i="19"/>
  <c r="J31" i="19" s="1"/>
  <c r="M31" i="19" s="1"/>
  <c r="G16" i="19"/>
  <c r="AM15" i="19"/>
  <c r="AL15" i="19"/>
  <c r="AN15" i="19" s="1"/>
  <c r="AK15" i="19"/>
  <c r="AH15" i="19"/>
  <c r="AD15" i="19"/>
  <c r="AE15" i="19" s="1"/>
  <c r="AC15" i="19"/>
  <c r="AB15" i="19"/>
  <c r="Y15" i="19"/>
  <c r="V15" i="19"/>
  <c r="U15" i="19"/>
  <c r="T15" i="19"/>
  <c r="S15" i="19"/>
  <c r="P15" i="19"/>
  <c r="L15" i="19"/>
  <c r="K15" i="19"/>
  <c r="J15" i="19"/>
  <c r="G15" i="19"/>
  <c r="AM14" i="19"/>
  <c r="AM30" i="19" s="1"/>
  <c r="AL14" i="19"/>
  <c r="AN14" i="19" s="1"/>
  <c r="AN30" i="19" s="1"/>
  <c r="AK14" i="19"/>
  <c r="AK30" i="19" s="1"/>
  <c r="AH14" i="19"/>
  <c r="AD14" i="19"/>
  <c r="AE14" i="19" s="1"/>
  <c r="AE30" i="19" s="1"/>
  <c r="AC14" i="19"/>
  <c r="AC30" i="19" s="1"/>
  <c r="AB14" i="19"/>
  <c r="AB30" i="19" s="1"/>
  <c r="Y14" i="19"/>
  <c r="Y30" i="19" s="1"/>
  <c r="U14" i="19"/>
  <c r="U30" i="19" s="1"/>
  <c r="T14" i="19"/>
  <c r="T30" i="19" s="1"/>
  <c r="S14" i="19"/>
  <c r="S30" i="19" s="1"/>
  <c r="P14" i="19"/>
  <c r="P30" i="19" s="1"/>
  <c r="L14" i="19"/>
  <c r="K14" i="19"/>
  <c r="J14" i="19"/>
  <c r="J30" i="19" s="1"/>
  <c r="G14" i="19"/>
  <c r="AM13" i="19"/>
  <c r="AL13" i="19"/>
  <c r="AN13" i="19" s="1"/>
  <c r="AK13" i="19"/>
  <c r="AH13" i="19"/>
  <c r="AD13" i="19"/>
  <c r="AE13" i="19" s="1"/>
  <c r="AC13" i="19"/>
  <c r="AB13" i="19"/>
  <c r="Y13" i="19"/>
  <c r="V13" i="19"/>
  <c r="U13" i="19"/>
  <c r="T13" i="19"/>
  <c r="S13" i="19"/>
  <c r="P13" i="19"/>
  <c r="L13" i="19"/>
  <c r="K13" i="19"/>
  <c r="J13" i="19"/>
  <c r="G13" i="19"/>
  <c r="AM12" i="19"/>
  <c r="AM29" i="19" s="1"/>
  <c r="AL12" i="19"/>
  <c r="AN12" i="19" s="1"/>
  <c r="AN29" i="19" s="1"/>
  <c r="AK12" i="19"/>
  <c r="AH12" i="19"/>
  <c r="AD12" i="19"/>
  <c r="AE12" i="19" s="1"/>
  <c r="AC12" i="19"/>
  <c r="AC29" i="19" s="1"/>
  <c r="AB12" i="19"/>
  <c r="AB29" i="19" s="1"/>
  <c r="AB36" i="19" s="1"/>
  <c r="Y12" i="19"/>
  <c r="Y29" i="19" s="1"/>
  <c r="Y36" i="19" s="1"/>
  <c r="V12" i="19"/>
  <c r="V29" i="19" s="1"/>
  <c r="U12" i="19"/>
  <c r="U29" i="19" s="1"/>
  <c r="T12" i="19"/>
  <c r="T29" i="19" s="1"/>
  <c r="S12" i="19"/>
  <c r="S29" i="19" s="1"/>
  <c r="P12" i="19"/>
  <c r="P29" i="19" s="1"/>
  <c r="L12" i="19"/>
  <c r="K12" i="19"/>
  <c r="J12" i="19"/>
  <c r="J29" i="19" s="1"/>
  <c r="G12" i="19"/>
  <c r="M17" i="17"/>
  <c r="AN32" i="18"/>
  <c r="AJ32" i="18"/>
  <c r="AI32" i="18"/>
  <c r="AG32" i="18"/>
  <c r="AF32" i="18"/>
  <c r="AA32" i="18"/>
  <c r="Z32" i="18"/>
  <c r="Y32" i="18"/>
  <c r="X32" i="18"/>
  <c r="W32" i="18"/>
  <c r="R32" i="18"/>
  <c r="Q32" i="18"/>
  <c r="P32" i="18"/>
  <c r="O32" i="18"/>
  <c r="N32" i="18"/>
  <c r="L32" i="18"/>
  <c r="I32" i="18"/>
  <c r="H32" i="18"/>
  <c r="F32" i="18"/>
  <c r="E32" i="18"/>
  <c r="G32" i="18" s="1"/>
  <c r="AJ31" i="18"/>
  <c r="AI31" i="18"/>
  <c r="AG31" i="18"/>
  <c r="AF31" i="18"/>
  <c r="AA31" i="18"/>
  <c r="Z31" i="18"/>
  <c r="Y31" i="18"/>
  <c r="X31" i="18"/>
  <c r="W31" i="18"/>
  <c r="R31" i="18"/>
  <c r="Q31" i="18"/>
  <c r="P31" i="18"/>
  <c r="O31" i="18"/>
  <c r="N31" i="18"/>
  <c r="L31" i="18"/>
  <c r="I31" i="18"/>
  <c r="H31" i="18"/>
  <c r="F31" i="18"/>
  <c r="E31" i="18"/>
  <c r="G31" i="18" s="1"/>
  <c r="AJ30" i="18"/>
  <c r="AJ36" i="18" s="1"/>
  <c r="AI30" i="18"/>
  <c r="AG30" i="18"/>
  <c r="AF30" i="18"/>
  <c r="AA30" i="18"/>
  <c r="Z30" i="18"/>
  <c r="Y30" i="18"/>
  <c r="X30" i="18"/>
  <c r="W30" i="18"/>
  <c r="R30" i="18"/>
  <c r="Q30" i="18"/>
  <c r="P30" i="18"/>
  <c r="O30" i="18"/>
  <c r="N30" i="18"/>
  <c r="I30" i="18"/>
  <c r="L30" i="18" s="1"/>
  <c r="H30" i="18"/>
  <c r="K30" i="18" s="1"/>
  <c r="F30" i="18"/>
  <c r="E30" i="18"/>
  <c r="G30" i="18" s="1"/>
  <c r="AJ29" i="18"/>
  <c r="AI29" i="18"/>
  <c r="AI36" i="18" s="1"/>
  <c r="AG29" i="18"/>
  <c r="AG36" i="18" s="1"/>
  <c r="AF29" i="18"/>
  <c r="AF36" i="18" s="1"/>
  <c r="AA29" i="18"/>
  <c r="AA36" i="18" s="1"/>
  <c r="Z29" i="18"/>
  <c r="Z36" i="18" s="1"/>
  <c r="Y29" i="18"/>
  <c r="X29" i="18"/>
  <c r="X36" i="18" s="1"/>
  <c r="W29" i="18"/>
  <c r="W36" i="18" s="1"/>
  <c r="R29" i="18"/>
  <c r="R36" i="18" s="1"/>
  <c r="Q29" i="18"/>
  <c r="Q36" i="18" s="1"/>
  <c r="P29" i="18"/>
  <c r="P36" i="18" s="1"/>
  <c r="O29" i="18"/>
  <c r="O36" i="18" s="1"/>
  <c r="N29" i="18"/>
  <c r="N36" i="18" s="1"/>
  <c r="L29" i="18"/>
  <c r="I29" i="18"/>
  <c r="H29" i="18"/>
  <c r="F29" i="18"/>
  <c r="F36" i="18" s="1"/>
  <c r="E29" i="18"/>
  <c r="AN17" i="18"/>
  <c r="AM17" i="18"/>
  <c r="AM32" i="18" s="1"/>
  <c r="AL17" i="18"/>
  <c r="AL32" i="18" s="1"/>
  <c r="AK17" i="18"/>
  <c r="AK32" i="18" s="1"/>
  <c r="AH17" i="18"/>
  <c r="AH32" i="18" s="1"/>
  <c r="AD17" i="18"/>
  <c r="AD32" i="18" s="1"/>
  <c r="AC17" i="18"/>
  <c r="AB17" i="18"/>
  <c r="AB32" i="18" s="1"/>
  <c r="Y17" i="18"/>
  <c r="U17" i="18"/>
  <c r="U32" i="18" s="1"/>
  <c r="T17" i="18"/>
  <c r="V17" i="18" s="1"/>
  <c r="V32" i="18" s="1"/>
  <c r="S17" i="18"/>
  <c r="S32" i="18" s="1"/>
  <c r="P17" i="18"/>
  <c r="L17" i="18"/>
  <c r="K17" i="18"/>
  <c r="K32" i="18" s="1"/>
  <c r="J17" i="18"/>
  <c r="J32" i="18" s="1"/>
  <c r="G17" i="18"/>
  <c r="M17" i="18" s="1"/>
  <c r="AN16" i="18"/>
  <c r="AN31" i="18" s="1"/>
  <c r="AM16" i="18"/>
  <c r="AM31" i="18" s="1"/>
  <c r="AL16" i="18"/>
  <c r="AL31" i="18" s="1"/>
  <c r="AK16" i="18"/>
  <c r="AK31" i="18" s="1"/>
  <c r="AH16" i="18"/>
  <c r="AH31" i="18" s="1"/>
  <c r="AD16" i="18"/>
  <c r="AD31" i="18" s="1"/>
  <c r="AC16" i="18"/>
  <c r="AB16" i="18"/>
  <c r="AB31" i="18" s="1"/>
  <c r="Y16" i="18"/>
  <c r="U16" i="18"/>
  <c r="U31" i="18" s="1"/>
  <c r="T16" i="18"/>
  <c r="S16" i="18"/>
  <c r="S31" i="18" s="1"/>
  <c r="P16" i="18"/>
  <c r="L16" i="18"/>
  <c r="K16" i="18"/>
  <c r="K31" i="18" s="1"/>
  <c r="J16" i="18"/>
  <c r="J31" i="18" s="1"/>
  <c r="M31" i="18" s="1"/>
  <c r="G16" i="18"/>
  <c r="M16" i="18" s="1"/>
  <c r="AN15" i="18"/>
  <c r="AM15" i="18"/>
  <c r="AL15" i="18"/>
  <c r="AK15" i="18"/>
  <c r="AH15" i="18"/>
  <c r="AD15" i="18"/>
  <c r="AC15" i="18"/>
  <c r="AE15" i="18" s="1"/>
  <c r="AB15" i="18"/>
  <c r="AB30" i="18" s="1"/>
  <c r="Y15" i="18"/>
  <c r="U15" i="18"/>
  <c r="T15" i="18"/>
  <c r="V15" i="18" s="1"/>
  <c r="S15" i="18"/>
  <c r="P15" i="18"/>
  <c r="L15" i="18"/>
  <c r="K15" i="18"/>
  <c r="J15" i="18"/>
  <c r="G15" i="18"/>
  <c r="M15" i="18" s="1"/>
  <c r="AN14" i="18"/>
  <c r="AN30" i="18" s="1"/>
  <c r="AM14" i="18"/>
  <c r="AM30" i="18" s="1"/>
  <c r="AL14" i="18"/>
  <c r="AL30" i="18" s="1"/>
  <c r="AK14" i="18"/>
  <c r="AK30" i="18" s="1"/>
  <c r="AH14" i="18"/>
  <c r="AH30" i="18" s="1"/>
  <c r="AD14" i="18"/>
  <c r="AD30" i="18" s="1"/>
  <c r="AC14" i="18"/>
  <c r="AE14" i="18" s="1"/>
  <c r="AB14" i="18"/>
  <c r="Y14" i="18"/>
  <c r="U14" i="18"/>
  <c r="U30" i="18" s="1"/>
  <c r="T14" i="18"/>
  <c r="S14" i="18"/>
  <c r="S30" i="18" s="1"/>
  <c r="P14" i="18"/>
  <c r="L14" i="18"/>
  <c r="K14" i="18"/>
  <c r="J14" i="18"/>
  <c r="J30" i="18" s="1"/>
  <c r="M30" i="18" s="1"/>
  <c r="G14" i="18"/>
  <c r="M14" i="18" s="1"/>
  <c r="AN13" i="18"/>
  <c r="AM13" i="18"/>
  <c r="AL13" i="18"/>
  <c r="AK13" i="18"/>
  <c r="AK29" i="18" s="1"/>
  <c r="AK36" i="18" s="1"/>
  <c r="AH13" i="18"/>
  <c r="AD13" i="18"/>
  <c r="AC13" i="18"/>
  <c r="AE13" i="18" s="1"/>
  <c r="AB13" i="18"/>
  <c r="Y13" i="18"/>
  <c r="U13" i="18"/>
  <c r="T13" i="18"/>
  <c r="V13" i="18" s="1"/>
  <c r="S13" i="18"/>
  <c r="P13" i="18"/>
  <c r="L13" i="18"/>
  <c r="K13" i="18"/>
  <c r="J13" i="18"/>
  <c r="G13" i="18"/>
  <c r="M13" i="18" s="1"/>
  <c r="AN12" i="18"/>
  <c r="AN29" i="18" s="1"/>
  <c r="AM12" i="18"/>
  <c r="AM29" i="18" s="1"/>
  <c r="AM36" i="18" s="1"/>
  <c r="AL12" i="18"/>
  <c r="AL29" i="18" s="1"/>
  <c r="AK12" i="18"/>
  <c r="AH12" i="18"/>
  <c r="AH29" i="18" s="1"/>
  <c r="AH36" i="18" s="1"/>
  <c r="AD12" i="18"/>
  <c r="AD29" i="18" s="1"/>
  <c r="AD36" i="18" s="1"/>
  <c r="AC12" i="18"/>
  <c r="AE12" i="18" s="1"/>
  <c r="AB12" i="18"/>
  <c r="AB29" i="18" s="1"/>
  <c r="Y12" i="18"/>
  <c r="U12" i="18"/>
  <c r="U29" i="18" s="1"/>
  <c r="U36" i="18" s="1"/>
  <c r="T12" i="18"/>
  <c r="S12" i="18"/>
  <c r="S29" i="18" s="1"/>
  <c r="P12" i="18"/>
  <c r="L12" i="18"/>
  <c r="K12" i="18"/>
  <c r="J12" i="18"/>
  <c r="J29" i="18" s="1"/>
  <c r="J36" i="18" s="1"/>
  <c r="G12" i="18"/>
  <c r="M12" i="18" s="1"/>
  <c r="G29" i="17"/>
  <c r="AN13" i="17"/>
  <c r="AN15" i="17"/>
  <c r="AN16" i="17"/>
  <c r="AM13" i="17"/>
  <c r="AM14" i="17"/>
  <c r="AM30" i="17" s="1"/>
  <c r="AM15" i="17"/>
  <c r="AM16" i="17"/>
  <c r="AM31" i="17" s="1"/>
  <c r="AM17" i="17"/>
  <c r="AN17" i="17" s="1"/>
  <c r="AM12" i="17"/>
  <c r="AL13" i="17"/>
  <c r="AL14" i="17"/>
  <c r="AL15" i="17"/>
  <c r="AL16" i="17"/>
  <c r="AL31" i="17" s="1"/>
  <c r="AL17" i="17"/>
  <c r="AL32" i="17" s="1"/>
  <c r="AL12" i="17"/>
  <c r="AN12" i="17" s="1"/>
  <c r="AK13" i="17"/>
  <c r="AK14" i="17"/>
  <c r="AK30" i="17" s="1"/>
  <c r="AK15" i="17"/>
  <c r="AK16" i="17"/>
  <c r="AK17" i="17"/>
  <c r="AK32" i="17" s="1"/>
  <c r="AK12" i="17"/>
  <c r="AH13" i="17"/>
  <c r="AH14" i="17"/>
  <c r="AH15" i="17"/>
  <c r="AH16" i="17"/>
  <c r="AH17" i="17"/>
  <c r="AH32" i="17" s="1"/>
  <c r="AH12" i="17"/>
  <c r="AD13" i="17"/>
  <c r="AD14" i="17"/>
  <c r="AD15" i="17"/>
  <c r="AD16" i="17"/>
  <c r="AD31" i="17" s="1"/>
  <c r="AD17" i="17"/>
  <c r="AD12" i="17"/>
  <c r="AD29" i="17" s="1"/>
  <c r="AC13" i="17"/>
  <c r="AE13" i="17" s="1"/>
  <c r="AC14" i="17"/>
  <c r="AC15" i="17"/>
  <c r="AC16" i="17"/>
  <c r="AC17" i="17"/>
  <c r="AC32" i="17" s="1"/>
  <c r="AC12" i="17"/>
  <c r="AB13" i="17"/>
  <c r="AB14" i="17"/>
  <c r="AB30" i="17" s="1"/>
  <c r="AB15" i="17"/>
  <c r="AB16" i="17"/>
  <c r="AB17" i="17"/>
  <c r="AB12" i="17"/>
  <c r="Y13" i="17"/>
  <c r="Y29" i="17" s="1"/>
  <c r="Y14" i="17"/>
  <c r="Y30" i="17" s="1"/>
  <c r="Y15" i="17"/>
  <c r="Y16" i="17"/>
  <c r="Y17" i="17"/>
  <c r="Y32" i="17" s="1"/>
  <c r="Y12" i="17"/>
  <c r="U13" i="17"/>
  <c r="V13" i="17" s="1"/>
  <c r="U14" i="17"/>
  <c r="U30" i="17" s="1"/>
  <c r="U15" i="17"/>
  <c r="U16" i="17"/>
  <c r="U17" i="17"/>
  <c r="V17" i="17" s="1"/>
  <c r="V32" i="17" s="1"/>
  <c r="U12" i="17"/>
  <c r="T13" i="17"/>
  <c r="T14" i="17"/>
  <c r="T30" i="17" s="1"/>
  <c r="T15" i="17"/>
  <c r="T16" i="17"/>
  <c r="T17" i="17"/>
  <c r="T32" i="17" s="1"/>
  <c r="T12" i="17"/>
  <c r="T29" i="17" s="1"/>
  <c r="AM32" i="17"/>
  <c r="AJ32" i="17"/>
  <c r="AI32" i="17"/>
  <c r="AG32" i="17"/>
  <c r="AF32" i="17"/>
  <c r="AD32" i="17"/>
  <c r="AA32" i="17"/>
  <c r="Z32" i="17"/>
  <c r="X32" i="17"/>
  <c r="W32" i="17"/>
  <c r="U32" i="17"/>
  <c r="R32" i="17"/>
  <c r="Q32" i="17"/>
  <c r="O32" i="17"/>
  <c r="N32" i="17"/>
  <c r="I32" i="17"/>
  <c r="H32" i="17"/>
  <c r="F32" i="17"/>
  <c r="E32" i="17"/>
  <c r="G32" i="17" s="1"/>
  <c r="AJ31" i="17"/>
  <c r="AI31" i="17"/>
  <c r="AG31" i="17"/>
  <c r="AF31" i="17"/>
  <c r="AC31" i="17"/>
  <c r="AB31" i="17"/>
  <c r="AA31" i="17"/>
  <c r="Z31" i="17"/>
  <c r="X31" i="17"/>
  <c r="W31" i="17"/>
  <c r="U31" i="17"/>
  <c r="T31" i="17"/>
  <c r="R31" i="17"/>
  <c r="Q31" i="17"/>
  <c r="P31" i="17"/>
  <c r="O31" i="17"/>
  <c r="N31" i="17"/>
  <c r="I31" i="17"/>
  <c r="H31" i="17"/>
  <c r="F31" i="17"/>
  <c r="E31" i="17"/>
  <c r="AL30" i="17"/>
  <c r="AJ30" i="17"/>
  <c r="AI30" i="17"/>
  <c r="AG30" i="17"/>
  <c r="AF30" i="17"/>
  <c r="AD30" i="17"/>
  <c r="AC30" i="17"/>
  <c r="AA30" i="17"/>
  <c r="Z30" i="17"/>
  <c r="X30" i="17"/>
  <c r="W30" i="17"/>
  <c r="R30" i="17"/>
  <c r="Q30" i="17"/>
  <c r="O30" i="17"/>
  <c r="N30" i="17"/>
  <c r="I30" i="17"/>
  <c r="L30" i="17" s="1"/>
  <c r="H30" i="17"/>
  <c r="F30" i="17"/>
  <c r="E30" i="17"/>
  <c r="G30" i="17" s="1"/>
  <c r="AM29" i="17"/>
  <c r="AL29" i="17"/>
  <c r="AJ29" i="17"/>
  <c r="AJ36" i="17" s="1"/>
  <c r="AI29" i="17"/>
  <c r="AI36" i="17" s="1"/>
  <c r="AG29" i="17"/>
  <c r="AG36" i="17" s="1"/>
  <c r="AF29" i="17"/>
  <c r="AF36" i="17" s="1"/>
  <c r="AC29" i="17"/>
  <c r="AA29" i="17"/>
  <c r="AA36" i="17" s="1"/>
  <c r="Z29" i="17"/>
  <c r="Z36" i="17" s="1"/>
  <c r="X29" i="17"/>
  <c r="X36" i="17" s="1"/>
  <c r="W29" i="17"/>
  <c r="W36" i="17" s="1"/>
  <c r="R29" i="17"/>
  <c r="R36" i="17" s="1"/>
  <c r="Q29" i="17"/>
  <c r="Q36" i="17" s="1"/>
  <c r="O29" i="17"/>
  <c r="O36" i="17" s="1"/>
  <c r="N29" i="17"/>
  <c r="N36" i="17" s="1"/>
  <c r="I29" i="17"/>
  <c r="L29" i="17" s="1"/>
  <c r="H29" i="17"/>
  <c r="F29" i="17"/>
  <c r="F36" i="17" s="1"/>
  <c r="E29" i="17"/>
  <c r="AB32" i="17"/>
  <c r="S17" i="17"/>
  <c r="S32" i="17" s="1"/>
  <c r="P17" i="17"/>
  <c r="P32" i="17" s="1"/>
  <c r="L17" i="17"/>
  <c r="L32" i="17" s="1"/>
  <c r="K17" i="17"/>
  <c r="K32" i="17" s="1"/>
  <c r="J17" i="17"/>
  <c r="G17" i="17"/>
  <c r="AK31" i="17"/>
  <c r="AH31" i="17"/>
  <c r="AE16" i="17"/>
  <c r="AE31" i="17" s="1"/>
  <c r="Y31" i="17"/>
  <c r="V16" i="17"/>
  <c r="V31" i="17" s="1"/>
  <c r="S16" i="17"/>
  <c r="S31" i="17" s="1"/>
  <c r="P16" i="17"/>
  <c r="L16" i="17"/>
  <c r="L31" i="17" s="1"/>
  <c r="K16" i="17"/>
  <c r="K31" i="17" s="1"/>
  <c r="J16" i="17"/>
  <c r="J31" i="17" s="1"/>
  <c r="G16" i="17"/>
  <c r="M16" i="17" s="1"/>
  <c r="AE15" i="17"/>
  <c r="V15" i="17"/>
  <c r="S15" i="17"/>
  <c r="P15" i="17"/>
  <c r="P30" i="17" s="1"/>
  <c r="L15" i="17"/>
  <c r="K15" i="17"/>
  <c r="J15" i="17"/>
  <c r="M15" i="17" s="1"/>
  <c r="G15" i="17"/>
  <c r="AH30" i="17"/>
  <c r="AE14" i="17"/>
  <c r="S14" i="17"/>
  <c r="S30" i="17" s="1"/>
  <c r="P14" i="17"/>
  <c r="L14" i="17"/>
  <c r="K14" i="17"/>
  <c r="J14" i="17"/>
  <c r="J30" i="17" s="1"/>
  <c r="G14" i="17"/>
  <c r="M14" i="17" s="1"/>
  <c r="AB29" i="17"/>
  <c r="S13" i="17"/>
  <c r="P13" i="17"/>
  <c r="L13" i="17"/>
  <c r="K13" i="17"/>
  <c r="J13" i="17"/>
  <c r="M13" i="17" s="1"/>
  <c r="G13" i="17"/>
  <c r="AH29" i="17"/>
  <c r="S12" i="17"/>
  <c r="S29" i="17" s="1"/>
  <c r="S36" i="17" s="1"/>
  <c r="P12" i="17"/>
  <c r="L12" i="17"/>
  <c r="K12" i="17"/>
  <c r="J12" i="17"/>
  <c r="G12" i="17"/>
  <c r="M12" i="17" s="1"/>
  <c r="O36" i="11"/>
  <c r="P36" i="11"/>
  <c r="Q36" i="11"/>
  <c r="R36" i="11"/>
  <c r="S36" i="11"/>
  <c r="T36" i="11"/>
  <c r="U36" i="11"/>
  <c r="V36" i="11"/>
  <c r="W36" i="11"/>
  <c r="X36" i="11"/>
  <c r="Y36" i="11"/>
  <c r="Z36" i="11"/>
  <c r="AA36" i="11"/>
  <c r="AB36" i="11"/>
  <c r="AC36" i="11"/>
  <c r="AD36" i="11"/>
  <c r="AE36" i="11"/>
  <c r="AF36" i="11"/>
  <c r="AG36" i="11"/>
  <c r="AH36" i="11"/>
  <c r="AI36" i="11"/>
  <c r="AJ36" i="11"/>
  <c r="AK36" i="11"/>
  <c r="AL36" i="11"/>
  <c r="AM36" i="11"/>
  <c r="AN36" i="11"/>
  <c r="N36" i="11"/>
  <c r="N29" i="11"/>
  <c r="O29" i="11"/>
  <c r="P29" i="11"/>
  <c r="N30" i="11"/>
  <c r="O30" i="11"/>
  <c r="P30" i="11"/>
  <c r="N31" i="11"/>
  <c r="O31" i="11"/>
  <c r="P31" i="11"/>
  <c r="N32" i="11"/>
  <c r="O32" i="11"/>
  <c r="P32" i="11"/>
  <c r="Q29" i="11"/>
  <c r="R29" i="11"/>
  <c r="Q30" i="11"/>
  <c r="R30" i="11"/>
  <c r="Q31" i="11"/>
  <c r="R31" i="11"/>
  <c r="L13" i="11"/>
  <c r="L14" i="11"/>
  <c r="L15" i="11"/>
  <c r="L16" i="11"/>
  <c r="L31" i="11" s="1"/>
  <c r="L17" i="11"/>
  <c r="L32" i="11" s="1"/>
  <c r="L12" i="11"/>
  <c r="K13" i="11"/>
  <c r="K14" i="11"/>
  <c r="K15" i="11"/>
  <c r="K16" i="11"/>
  <c r="K17" i="11"/>
  <c r="K12" i="11"/>
  <c r="M15" i="11"/>
  <c r="M16" i="11"/>
  <c r="M17" i="11"/>
  <c r="M12" i="11"/>
  <c r="M13" i="11"/>
  <c r="M14" i="11"/>
  <c r="G36" i="11"/>
  <c r="M36" i="11" s="1"/>
  <c r="M30" i="11"/>
  <c r="M31" i="11"/>
  <c r="M32" i="11"/>
  <c r="M29" i="11"/>
  <c r="L36" i="11"/>
  <c r="K36" i="11"/>
  <c r="I36" i="11"/>
  <c r="J36" i="11"/>
  <c r="H36" i="11"/>
  <c r="L30" i="11"/>
  <c r="K30" i="11"/>
  <c r="L29" i="11"/>
  <c r="K29" i="11"/>
  <c r="I32" i="11"/>
  <c r="J32" i="11"/>
  <c r="K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I31" i="11"/>
  <c r="J31" i="11"/>
  <c r="K31" i="11"/>
  <c r="S31" i="11"/>
  <c r="T31" i="11"/>
  <c r="U31" i="11"/>
  <c r="V31" i="11"/>
  <c r="W31" i="11"/>
  <c r="X31" i="11"/>
  <c r="Y31" i="11"/>
  <c r="Z31" i="11"/>
  <c r="AA31" i="11"/>
  <c r="AB31" i="11"/>
  <c r="AC31" i="11"/>
  <c r="AD31" i="11"/>
  <c r="AE31" i="11"/>
  <c r="AF31" i="11"/>
  <c r="AG31" i="11"/>
  <c r="AH31" i="11"/>
  <c r="AI31" i="11"/>
  <c r="AJ31" i="11"/>
  <c r="AK31" i="11"/>
  <c r="AL31" i="11"/>
  <c r="AM31" i="11"/>
  <c r="AN31" i="11"/>
  <c r="I30" i="11"/>
  <c r="J30" i="11"/>
  <c r="S30" i="11"/>
  <c r="T30" i="11"/>
  <c r="U30" i="11"/>
  <c r="V30" i="11"/>
  <c r="W30" i="11"/>
  <c r="X30" i="11"/>
  <c r="Y30" i="11"/>
  <c r="Z30" i="11"/>
  <c r="AA30" i="11"/>
  <c r="AB30" i="11"/>
  <c r="AC30" i="11"/>
  <c r="AD30" i="11"/>
  <c r="AE30" i="11"/>
  <c r="AF30" i="11"/>
  <c r="AG30" i="11"/>
  <c r="AH30" i="11"/>
  <c r="AI30" i="11"/>
  <c r="AJ30" i="11"/>
  <c r="AK30" i="11"/>
  <c r="AL30" i="11"/>
  <c r="AM30" i="11"/>
  <c r="AN30" i="11"/>
  <c r="X29" i="11"/>
  <c r="Y29" i="11"/>
  <c r="Z29" i="11"/>
  <c r="AA29" i="11"/>
  <c r="AB29" i="11"/>
  <c r="AC29" i="11"/>
  <c r="AD29" i="11"/>
  <c r="AE29" i="11"/>
  <c r="AF29" i="11"/>
  <c r="AG29" i="11"/>
  <c r="AH29" i="11"/>
  <c r="AI29" i="11"/>
  <c r="AJ29" i="11"/>
  <c r="AK29" i="11"/>
  <c r="AL29" i="11"/>
  <c r="AM29" i="11"/>
  <c r="AN29" i="11"/>
  <c r="I29" i="11"/>
  <c r="J29" i="11"/>
  <c r="S29" i="11"/>
  <c r="T29" i="11"/>
  <c r="U29" i="11"/>
  <c r="V29" i="11"/>
  <c r="W29" i="11"/>
  <c r="H32" i="11"/>
  <c r="H31" i="11"/>
  <c r="H30" i="11"/>
  <c r="H29" i="11"/>
  <c r="F36" i="11"/>
  <c r="G30" i="11"/>
  <c r="G31" i="11"/>
  <c r="G32" i="11"/>
  <c r="G29" i="11"/>
  <c r="F32" i="11"/>
  <c r="F31" i="11"/>
  <c r="F30" i="11"/>
  <c r="F29" i="11"/>
  <c r="E36" i="11"/>
  <c r="E32" i="11"/>
  <c r="E31" i="11"/>
  <c r="E30" i="11"/>
  <c r="E29" i="11"/>
  <c r="A43" i="1" l="1"/>
  <c r="A44" i="2"/>
  <c r="A17" i="1"/>
  <c r="A20" i="2"/>
  <c r="M29" i="22"/>
  <c r="AL36" i="22"/>
  <c r="AE36" i="22"/>
  <c r="J36" i="22"/>
  <c r="M36" i="22" s="1"/>
  <c r="AM36" i="21"/>
  <c r="T36" i="21"/>
  <c r="M36" i="21"/>
  <c r="M14" i="20"/>
  <c r="H36" i="20"/>
  <c r="AK29" i="20"/>
  <c r="AK36" i="20" s="1"/>
  <c r="Q36" i="20"/>
  <c r="V16" i="20"/>
  <c r="V31" i="20" s="1"/>
  <c r="V15" i="20"/>
  <c r="N36" i="20"/>
  <c r="M29" i="20"/>
  <c r="J36" i="20"/>
  <c r="M31" i="20"/>
  <c r="U31" i="20"/>
  <c r="U36" i="20" s="1"/>
  <c r="AC31" i="20"/>
  <c r="AC36" i="20" s="1"/>
  <c r="U32" i="20"/>
  <c r="AC32" i="20"/>
  <c r="E36" i="20"/>
  <c r="G36" i="20" s="1"/>
  <c r="I36" i="20"/>
  <c r="L36" i="20" s="1"/>
  <c r="V12" i="20"/>
  <c r="V29" i="20" s="1"/>
  <c r="V14" i="20"/>
  <c r="V30" i="20" s="1"/>
  <c r="AL31" i="20"/>
  <c r="AL32" i="20"/>
  <c r="AE12" i="20"/>
  <c r="AE29" i="20" s="1"/>
  <c r="AE36" i="20" s="1"/>
  <c r="AE14" i="20"/>
  <c r="AE30" i="20" s="1"/>
  <c r="K29" i="20"/>
  <c r="AL29" i="20"/>
  <c r="AL30" i="20"/>
  <c r="M15" i="19"/>
  <c r="Q36" i="19"/>
  <c r="G30" i="19"/>
  <c r="E36" i="19"/>
  <c r="K36" i="19" s="1"/>
  <c r="AK29" i="19"/>
  <c r="AK36" i="19" s="1"/>
  <c r="S36" i="19"/>
  <c r="T36" i="19"/>
  <c r="V14" i="19"/>
  <c r="V30" i="19" s="1"/>
  <c r="V16" i="19"/>
  <c r="V31" i="19" s="1"/>
  <c r="V36" i="19" s="1"/>
  <c r="N36" i="19"/>
  <c r="M13" i="19"/>
  <c r="M29" i="19"/>
  <c r="U36" i="19"/>
  <c r="AC36" i="19"/>
  <c r="AN36" i="19"/>
  <c r="M30" i="19"/>
  <c r="P36" i="19"/>
  <c r="AE29" i="19"/>
  <c r="AE36" i="19" s="1"/>
  <c r="AM36" i="19"/>
  <c r="AD29" i="19"/>
  <c r="AD30" i="19"/>
  <c r="AL30" i="19"/>
  <c r="AD31" i="19"/>
  <c r="AL31" i="19"/>
  <c r="J32" i="19"/>
  <c r="M32" i="19" s="1"/>
  <c r="F36" i="19"/>
  <c r="M12" i="19"/>
  <c r="M14" i="19"/>
  <c r="M16" i="19"/>
  <c r="I36" i="19"/>
  <c r="L36" i="19" s="1"/>
  <c r="AE17" i="19"/>
  <c r="AE32" i="19" s="1"/>
  <c r="AL29" i="19"/>
  <c r="AL32" i="19"/>
  <c r="AN14" i="17"/>
  <c r="P29" i="17"/>
  <c r="P36" i="17" s="1"/>
  <c r="J29" i="17"/>
  <c r="AK29" i="17"/>
  <c r="AN36" i="18"/>
  <c r="AB36" i="18"/>
  <c r="V12" i="18"/>
  <c r="V29" i="18" s="1"/>
  <c r="AE29" i="18"/>
  <c r="AL36" i="18"/>
  <c r="V14" i="18"/>
  <c r="V30" i="18" s="1"/>
  <c r="AE30" i="18"/>
  <c r="V16" i="18"/>
  <c r="V31" i="18" s="1"/>
  <c r="AE16" i="18"/>
  <c r="AE31" i="18" s="1"/>
  <c r="AC31" i="18"/>
  <c r="M32" i="18"/>
  <c r="I36" i="18"/>
  <c r="L36" i="18" s="1"/>
  <c r="T29" i="18"/>
  <c r="Y36" i="18"/>
  <c r="AC29" i="18"/>
  <c r="T31" i="18"/>
  <c r="G29" i="18"/>
  <c r="E36" i="18"/>
  <c r="G36" i="18" s="1"/>
  <c r="M36" i="18"/>
  <c r="AE17" i="18"/>
  <c r="AE32" i="18" s="1"/>
  <c r="AC32" i="18"/>
  <c r="M29" i="18"/>
  <c r="T30" i="18"/>
  <c r="AC30" i="18"/>
  <c r="S36" i="18"/>
  <c r="K29" i="18"/>
  <c r="T32" i="18"/>
  <c r="H36" i="18"/>
  <c r="K36" i="18" s="1"/>
  <c r="H36" i="17"/>
  <c r="G31" i="17"/>
  <c r="M31" i="17"/>
  <c r="AM36" i="17"/>
  <c r="AN30" i="17"/>
  <c r="AN31" i="17"/>
  <c r="AL36" i="17"/>
  <c r="AN32" i="17"/>
  <c r="AN29" i="17"/>
  <c r="AD36" i="17"/>
  <c r="AE12" i="17"/>
  <c r="AE30" i="17"/>
  <c r="AC36" i="17"/>
  <c r="AE17" i="17"/>
  <c r="AE32" i="17" s="1"/>
  <c r="AE29" i="17"/>
  <c r="AB36" i="17"/>
  <c r="T36" i="17"/>
  <c r="V14" i="17"/>
  <c r="V30" i="17" s="1"/>
  <c r="K30" i="17"/>
  <c r="AH36" i="17"/>
  <c r="Y36" i="17"/>
  <c r="AK36" i="17"/>
  <c r="M30" i="17"/>
  <c r="M29" i="17"/>
  <c r="E36" i="17"/>
  <c r="G36" i="17" s="1"/>
  <c r="I36" i="17"/>
  <c r="L36" i="17" s="1"/>
  <c r="J32" i="17"/>
  <c r="M32" i="17" s="1"/>
  <c r="K29" i="17"/>
  <c r="AN17" i="16"/>
  <c r="AK17" i="16"/>
  <c r="AH17" i="16"/>
  <c r="AE17" i="16"/>
  <c r="AB17" i="16"/>
  <c r="Y17" i="16"/>
  <c r="V17" i="16"/>
  <c r="S17" i="16"/>
  <c r="P17" i="16"/>
  <c r="M17" i="16"/>
  <c r="J17" i="16"/>
  <c r="G17" i="16"/>
  <c r="AN16" i="16"/>
  <c r="AK16" i="16"/>
  <c r="AH16" i="16"/>
  <c r="AE16" i="16"/>
  <c r="AB16" i="16"/>
  <c r="Y16" i="16"/>
  <c r="V16" i="16"/>
  <c r="S16" i="16"/>
  <c r="P16" i="16"/>
  <c r="J16" i="16"/>
  <c r="G16" i="16"/>
  <c r="AN15" i="16"/>
  <c r="AK15" i="16"/>
  <c r="AH15" i="16"/>
  <c r="AE15" i="16"/>
  <c r="AB15" i="16"/>
  <c r="Y15" i="16"/>
  <c r="V15" i="16"/>
  <c r="S15" i="16"/>
  <c r="P15" i="16"/>
  <c r="M15" i="16"/>
  <c r="J15" i="16"/>
  <c r="G15" i="16"/>
  <c r="AN14" i="16"/>
  <c r="AK14" i="16"/>
  <c r="AH14" i="16"/>
  <c r="AE14" i="16"/>
  <c r="AB14" i="16"/>
  <c r="Y14" i="16"/>
  <c r="V14" i="16"/>
  <c r="S14" i="16"/>
  <c r="P14" i="16"/>
  <c r="J14" i="16"/>
  <c r="G14" i="16"/>
  <c r="AN13" i="16"/>
  <c r="AK13" i="16"/>
  <c r="AH13" i="16"/>
  <c r="AE13" i="16"/>
  <c r="AB13" i="16"/>
  <c r="Y13" i="16"/>
  <c r="V13" i="16"/>
  <c r="S13" i="16"/>
  <c r="P13" i="16"/>
  <c r="M13" i="16"/>
  <c r="J13" i="16"/>
  <c r="G13" i="16"/>
  <c r="AN12" i="16"/>
  <c r="AK12" i="16"/>
  <c r="AH12" i="16"/>
  <c r="AE12" i="16"/>
  <c r="AB12" i="16"/>
  <c r="Y12" i="16"/>
  <c r="V12" i="16"/>
  <c r="S12" i="16"/>
  <c r="P12" i="16"/>
  <c r="M12" i="16"/>
  <c r="J12" i="16"/>
  <c r="G12" i="16"/>
  <c r="J16" i="11"/>
  <c r="AN13" i="11"/>
  <c r="AN14" i="11"/>
  <c r="AN15" i="11"/>
  <c r="AN16" i="11"/>
  <c r="AN17" i="11"/>
  <c r="AK13" i="11"/>
  <c r="AK14" i="11"/>
  <c r="AK15" i="11"/>
  <c r="AK16" i="11"/>
  <c r="AK17" i="11"/>
  <c r="AH13" i="11"/>
  <c r="AH14" i="11"/>
  <c r="AH15" i="11"/>
  <c r="AH16" i="11"/>
  <c r="AH17" i="11"/>
  <c r="AE13" i="11"/>
  <c r="AE14" i="11"/>
  <c r="AE15" i="11"/>
  <c r="AE16" i="11"/>
  <c r="AE17" i="11"/>
  <c r="AB13" i="11"/>
  <c r="AB14" i="11"/>
  <c r="AB15" i="11"/>
  <c r="AB16" i="11"/>
  <c r="AB17" i="11"/>
  <c r="Y13" i="11"/>
  <c r="Y14" i="11"/>
  <c r="Y15" i="11"/>
  <c r="Y16" i="11"/>
  <c r="Y17" i="11"/>
  <c r="V13" i="11"/>
  <c r="V14" i="11"/>
  <c r="V15" i="11"/>
  <c r="V16" i="11"/>
  <c r="V17" i="11"/>
  <c r="S13" i="11"/>
  <c r="S14" i="11"/>
  <c r="S15" i="11"/>
  <c r="S16" i="11"/>
  <c r="S17" i="11"/>
  <c r="P13" i="11"/>
  <c r="P14" i="11"/>
  <c r="P15" i="11"/>
  <c r="P16" i="11"/>
  <c r="P17" i="11"/>
  <c r="AN12" i="11"/>
  <c r="AK12" i="11"/>
  <c r="AH12" i="11"/>
  <c r="AE12" i="11"/>
  <c r="AB12" i="11"/>
  <c r="Y12" i="11"/>
  <c r="V12" i="11"/>
  <c r="S12" i="11"/>
  <c r="P12" i="11"/>
  <c r="J13" i="11"/>
  <c r="J14" i="11"/>
  <c r="J15" i="11"/>
  <c r="J17" i="11"/>
  <c r="J12" i="11"/>
  <c r="G13" i="11"/>
  <c r="G14" i="11"/>
  <c r="G15" i="11"/>
  <c r="G16" i="11"/>
  <c r="G17" i="11"/>
  <c r="G12" i="11"/>
  <c r="A44" i="1" l="1"/>
  <c r="A45" i="2"/>
  <c r="A21" i="2"/>
  <c r="A18" i="1"/>
  <c r="K36" i="20"/>
  <c r="V36" i="20"/>
  <c r="AL36" i="20"/>
  <c r="M36" i="20"/>
  <c r="G36" i="19"/>
  <c r="J36" i="19"/>
  <c r="AL36" i="19"/>
  <c r="AD36" i="19"/>
  <c r="AE36" i="18"/>
  <c r="AC36" i="18"/>
  <c r="V36" i="18"/>
  <c r="T36" i="18"/>
  <c r="AN36" i="17"/>
  <c r="AE36" i="17"/>
  <c r="K36" i="17"/>
  <c r="J36" i="17"/>
  <c r="M36" i="17" s="1"/>
  <c r="U29" i="17"/>
  <c r="U36" i="17" s="1"/>
  <c r="V12" i="17"/>
  <c r="V29" i="17" s="1"/>
  <c r="V36" i="17" s="1"/>
  <c r="A45" i="1" l="1"/>
  <c r="A46" i="2"/>
  <c r="A46" i="1" s="1"/>
  <c r="A19" i="1"/>
  <c r="A22" i="2"/>
  <c r="M36" i="19"/>
  <c r="A20" i="1" l="1"/>
  <c r="A23" i="2"/>
  <c r="A21" i="1" l="1"/>
  <c r="A24" i="2"/>
  <c r="A22" i="1" l="1"/>
  <c r="A25" i="2"/>
  <c r="A23" i="1" l="1"/>
  <c r="A26" i="2"/>
  <c r="A24" i="1" l="1"/>
  <c r="A27" i="2"/>
  <c r="A25" i="1" l="1"/>
  <c r="A28" i="2"/>
  <c r="A26" i="1" s="1"/>
</calcChain>
</file>

<file path=xl/sharedStrings.xml><?xml version="1.0" encoding="utf-8"?>
<sst xmlns="http://schemas.openxmlformats.org/spreadsheetml/2006/main" count="1702" uniqueCount="453">
  <si>
    <t>NO.</t>
  </si>
  <si>
    <t>Summary for the Month</t>
  </si>
  <si>
    <t>M</t>
  </si>
  <si>
    <t>F</t>
  </si>
  <si>
    <t>TOTAL</t>
  </si>
  <si>
    <t>ABSENT</t>
  </si>
  <si>
    <t>TARDY</t>
  </si>
  <si>
    <t>MALE</t>
  </si>
  <si>
    <t>Average Daily Attendance</t>
  </si>
  <si>
    <t xml:space="preserve">Percentage of Attendance for the month </t>
  </si>
  <si>
    <t>Drop out</t>
  </si>
  <si>
    <t>Transferred out</t>
  </si>
  <si>
    <t>Transferred in</t>
  </si>
  <si>
    <t>I certify that this is a true and correct report.</t>
  </si>
  <si>
    <t>Attested by:</t>
  </si>
  <si>
    <t>School Head</t>
  </si>
  <si>
    <t>FEMALE</t>
  </si>
  <si>
    <t>2. REASONS/CAUSES OF DROP-OUTS</t>
  </si>
  <si>
    <t>a. Domestic-Related Factors</t>
  </si>
  <si>
    <t>a.1. Had to take care of siblings</t>
  </si>
  <si>
    <t>a.2. Early marriage/pregnancy</t>
  </si>
  <si>
    <t>a.3. Parents' attitude toward schooling</t>
  </si>
  <si>
    <t>a.4. Family problems</t>
  </si>
  <si>
    <t>b. Individual-Related Factors</t>
  </si>
  <si>
    <t>b.1. Illness</t>
  </si>
  <si>
    <t>b.2. Overage</t>
  </si>
  <si>
    <t>b.3. Death</t>
  </si>
  <si>
    <t>b.4. Drug Abuse</t>
  </si>
  <si>
    <t>b.5. Poor academic performance</t>
  </si>
  <si>
    <t>b.7. Hunger/Malnutrition</t>
  </si>
  <si>
    <t>c. School-Related Factors</t>
  </si>
  <si>
    <t>c.1. Teacher Factor</t>
  </si>
  <si>
    <t>c.2. Physical condition of classroom</t>
  </si>
  <si>
    <t>c.3. Peer influence</t>
  </si>
  <si>
    <t>d. Geographic/Environmental</t>
  </si>
  <si>
    <t>d.1. Distance between home and school</t>
  </si>
  <si>
    <t>d.3. Calamities/Disasters</t>
  </si>
  <si>
    <t>e. Financial-Related</t>
  </si>
  <si>
    <t>e.1. Child labor, work</t>
  </si>
  <si>
    <t>f. Others</t>
  </si>
  <si>
    <t>REMARK/S</t>
  </si>
  <si>
    <t>Barangay</t>
  </si>
  <si>
    <t>SUMMARY TABLE</t>
  </si>
  <si>
    <t>LEVEL OF PROFICIENCY</t>
  </si>
  <si>
    <t>Nos. of BEGINNNING              (B: 74% and below)</t>
  </si>
  <si>
    <t>Nos. of APPROACHING PROFICIENCY                         (AP: 80%-84%)</t>
  </si>
  <si>
    <t>TRANSFERRED IN</t>
  </si>
  <si>
    <t>TRANSFERRED OUT</t>
  </si>
  <si>
    <t>TOTAL FOR  NON-GRADED</t>
  </si>
  <si>
    <t>Class Adviser</t>
  </si>
  <si>
    <t>(Name and Signature)</t>
  </si>
  <si>
    <t>Nos. of DEVELOPING        (D: 75%-79%)</t>
  </si>
  <si>
    <t>Nos. of PROFICIENT             (P: 85% -89%)</t>
  </si>
  <si>
    <t>Nos. of ADVANCED                (A: 90%  and above)</t>
  </si>
  <si>
    <t>3. The Report on Promotion per  Grade Level is reflected in the End of School Year Report of GESP/GSSP</t>
  </si>
  <si>
    <t>Reviewed &amp; Validated by:</t>
  </si>
  <si>
    <t>Noted by:</t>
  </si>
  <si>
    <t>SCHOOL HEAD</t>
  </si>
  <si>
    <t>SCHOOLS DIVISION SUPERINTENDENT</t>
  </si>
  <si>
    <t>Minor</t>
  </si>
  <si>
    <t>Date</t>
  </si>
  <si>
    <t>Issued</t>
  </si>
  <si>
    <t>Returned</t>
  </si>
  <si>
    <t>GUIDELINES:</t>
  </si>
  <si>
    <t>Sex</t>
  </si>
  <si>
    <t>1. The attendance shall be accomplished daily. Refer to the codes for checking learners' attendance.</t>
  </si>
  <si>
    <t>2. Dates shall be written in the preceding columns beside Learner's Name.</t>
  </si>
  <si>
    <t>Percentage of Enrolment =</t>
  </si>
  <si>
    <t>Registered Learner as of End of the Month</t>
  </si>
  <si>
    <t>x 100</t>
  </si>
  <si>
    <t xml:space="preserve">Average Daily Attendance = </t>
  </si>
  <si>
    <t>Total Daily Attendance</t>
  </si>
  <si>
    <t>Percentage of Attendance for the month =</t>
  </si>
  <si>
    <t>Average daily attendance</t>
  </si>
  <si>
    <t>Registered Learner as of End of the month</t>
  </si>
  <si>
    <t>3. To compute the following:</t>
  </si>
  <si>
    <t>a.</t>
  </si>
  <si>
    <t>c.</t>
  </si>
  <si>
    <t>b.</t>
  </si>
  <si>
    <t>NAME OF ADVISER</t>
  </si>
  <si>
    <t>ELEMENTARY/SECONDARY:</t>
  </si>
  <si>
    <t>KINDER</t>
  </si>
  <si>
    <t>EDUCATIONAL QUALIFICATION</t>
  </si>
  <si>
    <t>Degree / Post Graduate</t>
  </si>
  <si>
    <t>GRADE 1 /GRADE 7</t>
  </si>
  <si>
    <t>GRADE 2 / GRADE 8</t>
  </si>
  <si>
    <t>GRADE 3 / GRADE 9</t>
  </si>
  <si>
    <t>GRADE 4 / GRADE 10</t>
  </si>
  <si>
    <t>GRADE 5 / GRADE 11</t>
  </si>
  <si>
    <t>GRADE 6 / GRADE 12</t>
  </si>
  <si>
    <t>1. After receiving and validating the Report for Promotion submitted by the class adviser, the School Head shall compute the Total for Grade Level in order to reflect the result in each data field.</t>
  </si>
  <si>
    <t>2. This report together with the copy of Report for Promotion submitted by the class adviser shall be forwarded to the Division Office by the end of the school year.</t>
  </si>
  <si>
    <t>PROMOTED</t>
  </si>
  <si>
    <t>RETAINED</t>
  </si>
  <si>
    <t>BEGINNNING              (B: 74% and below)</t>
  </si>
  <si>
    <t>APPROACHING PROFICIENCY                         (AP: 80%-84%)</t>
  </si>
  <si>
    <t>PROFICIENT       (P: 85% -89%)</t>
  </si>
  <si>
    <t>ADVANCED       (A: 90%  and above)</t>
  </si>
  <si>
    <t>PREPARED BY:</t>
  </si>
  <si>
    <t>1. Title of Books Issued to each learner must be recorded  by the class adviser.</t>
  </si>
  <si>
    <t>2. The Date of Issuance and the Date of Return shall be reflected in the form.</t>
  </si>
  <si>
    <t>3. The Total Number of Copies issued at BoSY shall be reflected in the form.</t>
  </si>
  <si>
    <t>4. The Total Number of Copies of Books Returned at the EoSYshall be reflected in the form.</t>
  </si>
  <si>
    <t>Number of Incumbent</t>
  </si>
  <si>
    <t>Fund Source</t>
  </si>
  <si>
    <t>Position/ Designation</t>
  </si>
  <si>
    <t>Teaching</t>
  </si>
  <si>
    <t>Non-Teaching</t>
  </si>
  <si>
    <t>(B) Nationally-Funded Non Teaching Items</t>
  </si>
  <si>
    <t>T</t>
  </si>
  <si>
    <t>REGISTERED LEARNER              (As of End of the Month)</t>
  </si>
  <si>
    <t>GRADE 1/GRADE 7</t>
  </si>
  <si>
    <t>GRADE 2/GRADE 8</t>
  </si>
  <si>
    <t>GRADE 3/GRADE 9</t>
  </si>
  <si>
    <t>GRADE 4/GRADE 10</t>
  </si>
  <si>
    <t>GRADE 5/GRADE 11</t>
  </si>
  <si>
    <t>GRADE 6/GRADE 12</t>
  </si>
  <si>
    <t>Prepared By:</t>
  </si>
  <si>
    <t>Number of students with 5 consecutive days of absences:</t>
  </si>
  <si>
    <t>Ave.  Minutes per Day</t>
  </si>
  <si>
    <t>Remark/s (For Detailed Items, Indicate name of school/office, For IP's -Ethnicity)</t>
  </si>
  <si>
    <t>Province</t>
  </si>
  <si>
    <t>Transferred Out</t>
  </si>
  <si>
    <t>T/O</t>
  </si>
  <si>
    <t>Indicator</t>
  </si>
  <si>
    <t>Code</t>
  </si>
  <si>
    <t>T/I</t>
  </si>
  <si>
    <t>Transferred IN</t>
  </si>
  <si>
    <t>Dropped</t>
  </si>
  <si>
    <t>CCT Recipient</t>
  </si>
  <si>
    <t>CCT</t>
  </si>
  <si>
    <t>Balik-Aral</t>
  </si>
  <si>
    <t>B/A</t>
  </si>
  <si>
    <t>DRP</t>
  </si>
  <si>
    <t>Learner With Dissability</t>
  </si>
  <si>
    <t>LWD</t>
  </si>
  <si>
    <t>Accelarated</t>
  </si>
  <si>
    <t>ACL</t>
  </si>
  <si>
    <t>Required Information</t>
  </si>
  <si>
    <t>Name of  Public (P) Private (PR) School  &amp; Effectivity Date</t>
  </si>
  <si>
    <t xml:space="preserve">           (Signature of School Head over Printed Name)</t>
  </si>
  <si>
    <t>Reason  and Effectivity Date</t>
  </si>
  <si>
    <t>CCT Control/reference number &amp; Effectivity Date</t>
  </si>
  <si>
    <t>Name of school last attended &amp; Year</t>
  </si>
  <si>
    <t>Prepared and Submitted by:</t>
  </si>
  <si>
    <t xml:space="preserve">Total for the Month             </t>
  </si>
  <si>
    <t xml:space="preserve">           (Signature over printed name)</t>
  </si>
  <si>
    <t>Month:</t>
  </si>
  <si>
    <t xml:space="preserve">Name of School Personnel                                      (Arrange by Position, Descending)            </t>
  </si>
  <si>
    <t>1.  This form shall be accomplished at the beginning of the school year by the school head.  In case of movement of teachers and other personnel during SY, updated Form 19 must submit to the Division Office .</t>
  </si>
  <si>
    <t>Submitted by:</t>
  </si>
  <si>
    <t>* Daily Program (time duration)</t>
  </si>
  <si>
    <t>2. All school personnel, regardless of position/nature of appointment should be included in this form and  should be listed from the highest rank down to the lowest.  This form shall also serve as inventory list of school personnel.</t>
  </si>
  <si>
    <t xml:space="preserve">2. To be prepared by the Adviser.  Final rating per subject area should be taken from the record of subject teacher.  The class adviser should make the computation of General Average. </t>
  </si>
  <si>
    <t>DEVELOPING   (D: 75%-79%)</t>
  </si>
  <si>
    <t xml:space="preserve">                  TOTAL MALE</t>
  </si>
  <si>
    <t xml:space="preserve">                    TOTAL FEMALE</t>
  </si>
  <si>
    <t xml:space="preserve">                      COMBINED</t>
  </si>
  <si>
    <t xml:space="preserve">Prepared and Submitted by: </t>
  </si>
  <si>
    <t>NAME OF PARENTS</t>
  </si>
  <si>
    <t>ADDRESS</t>
  </si>
  <si>
    <t>RELIGION</t>
  </si>
  <si>
    <t>MOTHER TONGUE</t>
  </si>
  <si>
    <t xml:space="preserve">LEVEL OF PROFICIENCY </t>
  </si>
  <si>
    <t xml:space="preserve">                          (Signature of Teacher over Printed Name)</t>
  </si>
  <si>
    <t xml:space="preserve"> (Signature of School Head over Printed Name)</t>
  </si>
  <si>
    <t>LRN</t>
  </si>
  <si>
    <t>CERTIFIED CORRECT &amp; SUBMITTED:</t>
  </si>
  <si>
    <t>ATTENDANCE</t>
  </si>
  <si>
    <t>No. of Days of Classes:</t>
  </si>
  <si>
    <t>Major/ Specialization</t>
  </si>
  <si>
    <t>DROPPED OUT</t>
  </si>
  <si>
    <t>(Please refer to the legend on last page)</t>
  </si>
  <si>
    <t>(A) Cumulative as of Previous Month</t>
  </si>
  <si>
    <t>(B) For the Month</t>
  </si>
  <si>
    <t xml:space="preserve"> (A+B) Cumulative as of End of the Month</t>
  </si>
  <si>
    <t xml:space="preserve">as of  End of the current SY </t>
  </si>
  <si>
    <t>Completed as of  end of current SY</t>
  </si>
  <si>
    <t>1. CODES FOR CHECKING ATTENDANCE</t>
  </si>
  <si>
    <t>School Form 1 (SF 1) School Register</t>
  </si>
  <si>
    <t>Sex (M/F)</t>
  </si>
  <si>
    <t>GUARDIAN (If not Parent)</t>
  </si>
  <si>
    <t xml:space="preserve">                                                                List and code of Indicators under REMARK column</t>
  </si>
  <si>
    <t>Prepared by:</t>
  </si>
  <si>
    <t>Certified Correct:</t>
  </si>
  <si>
    <t>BoSY</t>
  </si>
  <si>
    <t>EoSY</t>
  </si>
  <si>
    <t>School Form 7 (SF7) School Personnel Assignment List and Basic Profile</t>
  </si>
  <si>
    <t>House # / Street/Sitio/
Purok</t>
  </si>
  <si>
    <t>School Form 7, Page 2 of ________</t>
  </si>
  <si>
    <r>
      <rPr>
        <b/>
        <sz val="12"/>
        <color theme="1"/>
        <rFont val="Arial Narrow"/>
        <family val="2"/>
      </rPr>
      <t>REMARK/S</t>
    </r>
    <r>
      <rPr>
        <sz val="12"/>
        <color theme="1"/>
        <rFont val="Arial Narrow"/>
        <family val="2"/>
      </rPr>
      <t xml:space="preserve"> (If</t>
    </r>
    <r>
      <rPr>
        <b/>
        <sz val="12"/>
        <color theme="1"/>
        <rFont val="Arial Narrow"/>
        <family val="2"/>
      </rPr>
      <t xml:space="preserve"> DROPPED OUT</t>
    </r>
    <r>
      <rPr>
        <sz val="12"/>
        <color theme="1"/>
        <rFont val="Arial Narrow"/>
        <family val="2"/>
      </rPr>
      <t>,</t>
    </r>
    <r>
      <rPr>
        <b/>
        <sz val="12"/>
        <color theme="1"/>
        <rFont val="Arial Narrow"/>
        <family val="2"/>
      </rPr>
      <t xml:space="preserve"> </t>
    </r>
    <r>
      <rPr>
        <sz val="12"/>
        <color theme="1"/>
        <rFont val="Arial Narrow"/>
        <family val="2"/>
      </rPr>
      <t xml:space="preserve">state reason, please refer to legend number 2.
If </t>
    </r>
    <r>
      <rPr>
        <b/>
        <sz val="12"/>
        <color theme="1"/>
        <rFont val="Arial Narrow"/>
        <family val="2"/>
      </rPr>
      <t>TRANSFERRED IN/OUT</t>
    </r>
    <r>
      <rPr>
        <sz val="12"/>
        <color theme="1"/>
        <rFont val="Arial Narrow"/>
        <family val="2"/>
      </rPr>
      <t>, write the name of School.)</t>
    </r>
  </si>
  <si>
    <t>(Signature of Adviser over Printed Name)</t>
  </si>
  <si>
    <t>(Signature of School Head over Printed Name)</t>
  </si>
  <si>
    <t>b.6. Lack of interest/Distractions</t>
  </si>
  <si>
    <t>School Form 3 (SF3) Books Issued and Returned</t>
  </si>
  <si>
    <t>School Form 4 (SF4) Monthly Learner's Movement and Attendance</t>
  </si>
  <si>
    <t>School Form 5 (SF 5) Report on Promotion &amp; Level of Proficiency</t>
  </si>
  <si>
    <t>and Level of Proficiency</t>
  </si>
  <si>
    <t>School Form 6 (SF6) Summarized Report on Promotion</t>
  </si>
  <si>
    <t>Form 29-Teacher Program and Form 31-Summary Information of Teachers)</t>
  </si>
  <si>
    <t xml:space="preserve">Father (1st name only if family name identical to learner)     </t>
  </si>
  <si>
    <t>BIRTH DATE  (mm/ dd/yy)</t>
  </si>
  <si>
    <t>Name</t>
  </si>
  <si>
    <t>Relationship</t>
  </si>
  <si>
    <t>School Form 2: Page 2 of ________</t>
  </si>
  <si>
    <t>School Form 5: Page 2 of ________</t>
  </si>
  <si>
    <t>School Form 3: Page 2 of ________</t>
  </si>
  <si>
    <t>School Year</t>
  </si>
  <si>
    <t>Region</t>
  </si>
  <si>
    <t>Division</t>
  </si>
  <si>
    <t>District</t>
  </si>
  <si>
    <t>School ID</t>
  </si>
  <si>
    <t>School Name</t>
  </si>
  <si>
    <t>GRADE/ YEAR LEVEL</t>
  </si>
  <si>
    <t>SECTION</t>
  </si>
  <si>
    <t>Grade Level</t>
  </si>
  <si>
    <t>Section</t>
  </si>
  <si>
    <t>Subject Area &amp; Title</t>
  </si>
  <si>
    <t>MALE  | TOTAL Per Day</t>
  </si>
  <si>
    <t xml:space="preserve">    Combined TOTAL PER DAY</t>
  </si>
  <si>
    <r>
      <t>NAME
(Last Name, First Name, Middle Name)</t>
    </r>
    <r>
      <rPr>
        <b/>
        <i/>
        <sz val="16"/>
        <color theme="1"/>
        <rFont val="Arial Narrow"/>
        <family val="2"/>
      </rPr>
      <t xml:space="preserve"> </t>
    </r>
  </si>
  <si>
    <r>
      <t xml:space="preserve"> BIRTH PLACE (</t>
    </r>
    <r>
      <rPr>
        <b/>
        <i/>
        <sz val="16"/>
        <color theme="1"/>
        <rFont val="Arial Narrow"/>
        <family val="2"/>
      </rPr>
      <t>Province)</t>
    </r>
  </si>
  <si>
    <r>
      <t xml:space="preserve">IP 
</t>
    </r>
    <r>
      <rPr>
        <b/>
        <i/>
        <sz val="16"/>
        <color theme="1"/>
        <rFont val="Arial Narrow"/>
        <family val="2"/>
      </rPr>
      <t>(Specify Ethnic Group)</t>
    </r>
  </si>
  <si>
    <t>Curriculum</t>
  </si>
  <si>
    <t>INCOMPLETE SUBJECT/S                                                                                   (This column is for K to 12 Curriculum and remaining RBEC in High School. Elementary grades level that still implementing RBEC need not to fill up this column)</t>
  </si>
  <si>
    <t xml:space="preserve">  LEARNER'S NAME                                                                       (Last Name, First Name, Middle Name)   </t>
  </si>
  <si>
    <t>(nos. of years as per last birthday)</t>
  </si>
  <si>
    <t xml:space="preserve">Municipality/ City </t>
  </si>
  <si>
    <t>*</t>
  </si>
  <si>
    <t>Beginning of School Year cut-off report is every 1st Friday of School Calendar Days</t>
  </si>
  <si>
    <t>* Enrolment  as of  (1st Friday of June)</t>
  </si>
  <si>
    <t>IRREGULAR</t>
  </si>
  <si>
    <t>Enrolment as of 1st Friday of June</t>
  </si>
  <si>
    <t>Number of School Days in reporting month</t>
  </si>
  <si>
    <t>Specify</t>
  </si>
  <si>
    <t>Specify Level &amp; Effectivity Data</t>
  </si>
  <si>
    <t>Late Enrollment</t>
  </si>
  <si>
    <t>LE</t>
  </si>
  <si>
    <t>Reason (Enrollment beyond 1st Friday of June)</t>
  </si>
  <si>
    <t>(C ) Other Appointments and Funding Sources</t>
  </si>
  <si>
    <t>4. * Daily Program Column is for teaching personnel only.</t>
  </si>
  <si>
    <t>DAY (M/T/W/TH/F)</t>
  </si>
  <si>
    <t>From (00:00)</t>
  </si>
  <si>
    <t>To (00:00)</t>
  </si>
  <si>
    <t>GENERAL AVERAGE (Numerical Value in 3 decimal places for honor learner, 2 for non-honor &amp; Descriptive Letter)</t>
  </si>
  <si>
    <t>Contact Number (Parent /Guardian)</t>
  </si>
  <si>
    <t>AGE as of 1st Friday of June</t>
  </si>
  <si>
    <t xml:space="preserve">        TOTAL FOR MALE   |  TOTAL COPIES</t>
  </si>
  <si>
    <t xml:space="preserve">      TOTAL FOR FEMALE | TOTAL COPIES</t>
  </si>
  <si>
    <t xml:space="preserve">       TOTAL LEARNERS   | TOTAL COPIES</t>
  </si>
  <si>
    <t>In case of losses/unreturned, please provide information with the following code:</t>
  </si>
  <si>
    <r>
      <rPr>
        <sz val="11"/>
        <color theme="1"/>
        <rFont val="Arial Narrow"/>
        <family val="2"/>
      </rPr>
      <t xml:space="preserve">REMARK/ACTION TAKEN                                      </t>
    </r>
    <r>
      <rPr>
        <i/>
        <sz val="11"/>
        <color theme="1"/>
        <rFont val="Arial Narrow"/>
        <family val="2"/>
      </rPr>
      <t>(Please refer to the legend on last page)</t>
    </r>
  </si>
  <si>
    <t>2. Furnish copy  to Division Office: a week after June 30, October 30 &amp; March 31</t>
  </si>
  <si>
    <t>School Form 2 (SF2) Daily Attendance Report of Learners</t>
  </si>
  <si>
    <t xml:space="preserve">Daily Average </t>
  </si>
  <si>
    <t>Percentage for the Month</t>
  </si>
  <si>
    <t xml:space="preserve">1. This forms shall be accomplished every end of the month using the summary box of SF2 submitted by the teachers/advisers to update figures for the month. </t>
  </si>
  <si>
    <r>
      <t xml:space="preserve">Employee No. </t>
    </r>
    <r>
      <rPr>
        <sz val="9"/>
        <rFont val="Arial Narrow"/>
        <family val="2"/>
      </rPr>
      <t>(or Tax Identification Number -T.I.N.)</t>
    </r>
  </si>
  <si>
    <t>Total Actual Teaching Minutes Assignment per Week</t>
  </si>
  <si>
    <t>(This replaced Form 20)</t>
  </si>
  <si>
    <t>(This replaced Form 12-Monthly Status Report for Teachers, Form 19-Assignment List,</t>
  </si>
  <si>
    <t>(This replaced Form 3 &amp; STS Form 4-Absenteeism and Dropout Profile)</t>
  </si>
  <si>
    <t>(This replaced Form 1 &amp; Inventory of Text Book)</t>
  </si>
  <si>
    <t>(This replaced Form 1, Form 2 &amp; STS Form 4 - Absenteeism and Dropout Profile)</t>
  </si>
  <si>
    <t>(This replaced  Form 1, Master List &amp; STS Form 2-Family Background and Profile)</t>
  </si>
  <si>
    <t>(This replaced Forms 18-E1, 18-E2, 18A and List of Graduates)</t>
  </si>
  <si>
    <t xml:space="preserve">ACTION TAKEN: PROMOTED, *IRREGULAR or RETAINED        </t>
  </si>
  <si>
    <t>(A) Nationally-Funded Teaching &amp; Teaching Related Items</t>
  </si>
  <si>
    <t>Fund Source                            (SEF, PTA, NGO's  etc.)</t>
  </si>
  <si>
    <t>Nature of Appointment/ Employment Status</t>
  </si>
  <si>
    <r>
      <t xml:space="preserve">Registered Learner as of </t>
    </r>
    <r>
      <rPr>
        <b/>
        <i/>
        <sz val="12"/>
        <color theme="1"/>
        <rFont val="Arial Narrow"/>
        <family val="2"/>
      </rPr>
      <t>end of the month</t>
    </r>
  </si>
  <si>
    <r>
      <t>Percentage of Enrolment as of</t>
    </r>
    <r>
      <rPr>
        <b/>
        <i/>
        <sz val="12"/>
        <color theme="1"/>
        <rFont val="Arial Narrow"/>
        <family val="2"/>
      </rPr>
      <t xml:space="preserve"> end of the month</t>
    </r>
  </si>
  <si>
    <r>
      <rPr>
        <b/>
        <sz val="11"/>
        <color theme="1"/>
        <rFont val="Arial Narrow"/>
        <family val="2"/>
      </rPr>
      <t>A.</t>
    </r>
    <r>
      <rPr>
        <sz val="11"/>
        <color theme="1"/>
        <rFont val="Arial Narrow"/>
        <family val="2"/>
      </rPr>
      <t xml:space="preserve"> In Column </t>
    </r>
    <r>
      <rPr>
        <u/>
        <sz val="11"/>
        <color theme="1"/>
        <rFont val="Arial Narrow"/>
        <family val="2"/>
      </rPr>
      <t>Date Returned</t>
    </r>
    <r>
      <rPr>
        <sz val="11"/>
        <color theme="1"/>
        <rFont val="Arial Narrow"/>
        <family val="2"/>
      </rPr>
      <t xml:space="preserve">,  codes are: </t>
    </r>
    <r>
      <rPr>
        <b/>
        <sz val="11"/>
        <color theme="1"/>
        <rFont val="Arial Narrow"/>
        <family val="2"/>
      </rPr>
      <t>FM</t>
    </r>
    <r>
      <rPr>
        <sz val="11"/>
        <color theme="1"/>
        <rFont val="Arial Narrow"/>
        <family val="2"/>
      </rPr>
      <t xml:space="preserve">=Force Majeure,  </t>
    </r>
    <r>
      <rPr>
        <b/>
        <sz val="11"/>
        <color theme="1"/>
        <rFont val="Arial Narrow"/>
        <family val="2"/>
      </rPr>
      <t xml:space="preserve"> TDO</t>
    </r>
    <r>
      <rPr>
        <sz val="11"/>
        <color theme="1"/>
        <rFont val="Arial Narrow"/>
        <family val="2"/>
      </rPr>
      <t xml:space="preserve">: Transferred/Dropout, </t>
    </r>
    <r>
      <rPr>
        <b/>
        <sz val="11"/>
        <color theme="1"/>
        <rFont val="Arial Narrow"/>
        <family val="2"/>
      </rPr>
      <t>NEG</t>
    </r>
    <r>
      <rPr>
        <sz val="11"/>
        <color theme="1"/>
        <rFont val="Arial Narrow"/>
        <family val="2"/>
      </rPr>
      <t>=Negligence</t>
    </r>
  </si>
  <si>
    <r>
      <rPr>
        <b/>
        <sz val="11"/>
        <color theme="1"/>
        <rFont val="Arial Narrow"/>
        <family val="2"/>
      </rPr>
      <t>B.</t>
    </r>
    <r>
      <rPr>
        <sz val="11"/>
        <color theme="1"/>
        <rFont val="Arial Narrow"/>
        <family val="2"/>
      </rPr>
      <t xml:space="preserve"> In </t>
    </r>
    <r>
      <rPr>
        <u/>
        <sz val="11"/>
        <color theme="1"/>
        <rFont val="Arial Narrow"/>
        <family val="2"/>
      </rPr>
      <t>Column Remark/Action Take</t>
    </r>
    <r>
      <rPr>
        <sz val="11"/>
        <color theme="1"/>
        <rFont val="Arial Narrow"/>
        <family val="2"/>
      </rPr>
      <t xml:space="preserve">n, codes are: </t>
    </r>
    <r>
      <rPr>
        <b/>
        <sz val="11"/>
        <color theme="1"/>
        <rFont val="Arial Narrow"/>
        <family val="2"/>
      </rPr>
      <t>LLTR</t>
    </r>
    <r>
      <rPr>
        <sz val="11"/>
        <color theme="1"/>
        <rFont val="Arial Narrow"/>
        <family val="2"/>
      </rPr>
      <t xml:space="preserve">=Secured Letter from Learner duly signed by parent/guardian (for code FM), </t>
    </r>
    <r>
      <rPr>
        <b/>
        <sz val="11"/>
        <color theme="1"/>
        <rFont val="Arial Narrow"/>
        <family val="2"/>
      </rPr>
      <t>TLTR</t>
    </r>
    <r>
      <rPr>
        <sz val="11"/>
        <color theme="1"/>
        <rFont val="Arial Narrow"/>
        <family val="2"/>
      </rPr>
      <t xml:space="preserve">=Teacher prepared letter/report duly noted by School Head for submission to School Property Custodian (for code TDO), </t>
    </r>
    <r>
      <rPr>
        <b/>
        <sz val="11"/>
        <color theme="1"/>
        <rFont val="Arial Narrow"/>
        <family val="2"/>
      </rPr>
      <t>PTL</t>
    </r>
    <r>
      <rPr>
        <sz val="11"/>
        <color theme="1"/>
        <rFont val="Arial Narrow"/>
        <family val="2"/>
      </rPr>
      <t>=Paid by the Learner (for  code NEG).  References:  DO#23, s.2001, DO#25, s.2003, DO#14, 2.2012.</t>
    </r>
  </si>
  <si>
    <t>(1st row for date, 2nd row for Day: M,T,W,TH,F)</t>
  </si>
  <si>
    <r>
      <t xml:space="preserve">Late Enrollment </t>
    </r>
    <r>
      <rPr>
        <b/>
        <i/>
        <sz val="12"/>
        <color theme="1"/>
        <rFont val="Arial Narrow"/>
        <family val="2"/>
      </rPr>
      <t xml:space="preserve">during the month </t>
    </r>
    <r>
      <rPr>
        <i/>
        <sz val="12"/>
        <color theme="1"/>
        <rFont val="Arial Narrow"/>
        <family val="2"/>
      </rPr>
      <t xml:space="preserve">                                              (beyond cut-off)</t>
    </r>
  </si>
  <si>
    <t>Report for the Month of</t>
  </si>
  <si>
    <t xml:space="preserve">*IRREGULAR </t>
  </si>
  <si>
    <t>Mother (Maiden: 1st Name, Middle &amp; Last Name)</t>
  </si>
  <si>
    <t>BoSY Date:                  EoSYDate:</t>
  </si>
  <si>
    <t xml:space="preserve"> Appointment: (Contractual, Substitute, Volunteer,  others specify)</t>
  </si>
  <si>
    <t xml:space="preserve">Title of Designation                                                                    (Designation as appeared in the contract/document: Teacher, Clerk, Security Guard, Driver etc.)                            </t>
  </si>
  <si>
    <t>FEMALE  | TOTAL Per Day</t>
  </si>
  <si>
    <t>4. Every End of the month, the class adviser will submit this form to the office of the principal for recording of 
     summary table into the School Form 4. Once signed by the principal, this form should be returned to the adviser.</t>
  </si>
  <si>
    <t>6.  Attendance performance of learner is expected to reflect in Form 137 and Form 138 every grading period</t>
  </si>
  <si>
    <t>d.2. Armed conflict (incl. Tribal wars &amp; clanfeuds)</t>
  </si>
  <si>
    <t xml:space="preserve">      Date BoSY:____________  Date EoSY: ___________</t>
  </si>
  <si>
    <t>5. The adviser will extend neccessary intervention including but not limited to home visitation  to learner/s that committed 5 consecutive days of absences or those with potentials of dropping out</t>
  </si>
  <si>
    <t xml:space="preserve">LEARNER'S NAME                                                                                         (Last Name, First Name, Middle Name)                                  </t>
  </si>
  <si>
    <t xml:space="preserve">LEARNER'S NAME                                                                                            (Last Name, First Name, Middle Name)                       </t>
  </si>
  <si>
    <t>5. All textbooks being used must be included. Additional copy/ies of this form may use if needed.</t>
  </si>
  <si>
    <t>3.  Only teachers who are handling advisory class shall be reported.  May use additional copy/ies of this form if needed.</t>
  </si>
  <si>
    <t>3. On the summary table, reflect the  total number of learners promoted, retained and irregular ( *for grade 7 onwards only) and the level of proficiency according to the individual general average</t>
  </si>
  <si>
    <t>4. Must tallied with the total enrollment report as of End of School Year GESP /GSSP (BEIS)</t>
  </si>
  <si>
    <t>5. Protocols of validation &amp; submission will remain under the discretion of the Schools Division Superintendent</t>
  </si>
  <si>
    <t xml:space="preserve">STATUS </t>
  </si>
  <si>
    <t>REVIEWED BY:</t>
  </si>
  <si>
    <t>Division Representative</t>
  </si>
  <si>
    <t>1. For All Grade/Year Levels</t>
  </si>
  <si>
    <t>4. Protocols of validation &amp; submission will remain under the discretion of the Schools Division Superintendent</t>
  </si>
  <si>
    <t>DIVISION REPRESENTATIVE</t>
  </si>
  <si>
    <t>Updated as of: ___________________________</t>
  </si>
  <si>
    <t>3. Please reflect subjects being taught and if teacher handling advisory class or  Ancillary Assignment.  Other administrative duties must also reported.</t>
  </si>
  <si>
    <t>Title of Plantilla Position                                                (as appeared  in the appointment document/PSIPOP)</t>
  </si>
  <si>
    <t>Title of Plantilla Position                                               (as appeared  in the appointment document/PSIPOP)</t>
  </si>
  <si>
    <r>
      <rPr>
        <b/>
        <sz val="11"/>
        <rFont val="Arial Narrow"/>
        <family val="2"/>
      </rPr>
      <t>Subject Taught</t>
    </r>
    <r>
      <rPr>
        <sz val="11"/>
        <rFont val="Arial Narrow"/>
        <family val="2"/>
      </rPr>
      <t xml:space="preserve"> (include Grade &amp; Section), Advisory Class &amp;</t>
    </r>
    <r>
      <rPr>
        <b/>
        <sz val="11"/>
        <rFont val="Arial Narrow"/>
        <family val="2"/>
      </rPr>
      <t xml:space="preserve"> Other Ancillary Assignment</t>
    </r>
  </si>
  <si>
    <t>4. Small school that has one section per grade/year level is not required to fill the columns "Name of Adviser, Grade/Year Level &amp; Section".  Instead, they will only accomplish the summary column per grade/year level.</t>
  </si>
  <si>
    <t>V</t>
  </si>
  <si>
    <t>CAMARINES SUR</t>
  </si>
  <si>
    <t>2013-2014</t>
  </si>
  <si>
    <t>K to 12</t>
  </si>
  <si>
    <t>CABALINADAN HIGH SCHOOL</t>
  </si>
  <si>
    <t>A</t>
  </si>
  <si>
    <t xml:space="preserve">CAMARINES SUR </t>
  </si>
  <si>
    <t>ZAIRAH LYNN C. OBIAS</t>
  </si>
  <si>
    <t>ROBERT S. ABLAO, Ed. D.</t>
  </si>
  <si>
    <t xml:space="preserve">CABALINADAN HIGH SCHOOL </t>
  </si>
  <si>
    <t>FOURTH</t>
  </si>
  <si>
    <t>W</t>
  </si>
  <si>
    <t>TH</t>
  </si>
  <si>
    <t>TIGAON</t>
  </si>
  <si>
    <t>2014-2015</t>
  </si>
  <si>
    <t>JUNE</t>
  </si>
  <si>
    <t>Psalms</t>
  </si>
  <si>
    <t>Proverbs</t>
  </si>
  <si>
    <t>Canidae</t>
  </si>
  <si>
    <t>Felidae</t>
  </si>
  <si>
    <t>Spartans</t>
  </si>
  <si>
    <t>Euclid</t>
  </si>
  <si>
    <t>REBECCA P. OBIAS</t>
  </si>
  <si>
    <t>EVETT MARIE O. RIVERO</t>
  </si>
  <si>
    <t>JEFFREY A. BUERA</t>
  </si>
  <si>
    <t>MARJORIE H. DOOMA</t>
  </si>
  <si>
    <t>HERMINIO A. BOHAYO JR.</t>
  </si>
  <si>
    <t>San Rafael National High School - Cabalinadan Annex HS</t>
  </si>
  <si>
    <t>JULY</t>
  </si>
  <si>
    <t>AUGUST</t>
  </si>
  <si>
    <t>SEPTEMBER</t>
  </si>
  <si>
    <t>OCTOBER</t>
  </si>
  <si>
    <t>NOVEMBER</t>
  </si>
  <si>
    <t>DECEMBER</t>
  </si>
  <si>
    <t>JANUARY</t>
  </si>
  <si>
    <t>FEBRUARY</t>
  </si>
  <si>
    <t>MARCH</t>
  </si>
  <si>
    <t xml:space="preserve">School ID:  </t>
  </si>
  <si>
    <t xml:space="preserve">Name of School:  </t>
  </si>
  <si>
    <t>Report for the  Month of:</t>
  </si>
  <si>
    <t xml:space="preserve">Grade Level:     </t>
  </si>
  <si>
    <t>Section:</t>
  </si>
  <si>
    <t>Year</t>
  </si>
  <si>
    <t>--Please select from the list--</t>
  </si>
  <si>
    <t>Teachers</t>
  </si>
  <si>
    <t>Subjects</t>
  </si>
  <si>
    <t>Dr. Robert S. Ablao</t>
  </si>
  <si>
    <t>S/Y 2015-2016</t>
  </si>
  <si>
    <t>Araling Panlipunan</t>
  </si>
  <si>
    <t>Mr. Herminio A. Bohayo Jr.</t>
  </si>
  <si>
    <t>S/Y 2016-2017</t>
  </si>
  <si>
    <t>Edukayon sa Pagpapakatao</t>
  </si>
  <si>
    <t>Mr. Jeffrey A. Buera</t>
  </si>
  <si>
    <t>S/Y 2017-2018</t>
  </si>
  <si>
    <t>Edukasyong Pantahanan at Pangkabuhayan</t>
  </si>
  <si>
    <t>Mr. Arvin R. Atole</t>
  </si>
  <si>
    <t>S/Y 2018-2019</t>
  </si>
  <si>
    <t>English</t>
  </si>
  <si>
    <t>Mrs. Jenifer V. Dineros</t>
  </si>
  <si>
    <t>S/Y 2019-2020</t>
  </si>
  <si>
    <t>Filipino</t>
  </si>
  <si>
    <t>Mrs. Marjorie H. Dooma</t>
  </si>
  <si>
    <t>Newton</t>
  </si>
  <si>
    <t>S/Y 2020-2021</t>
  </si>
  <si>
    <t>Music</t>
  </si>
  <si>
    <t>Mrs. Rebecca P. Obias</t>
  </si>
  <si>
    <t>S/Y 2021-2022</t>
  </si>
  <si>
    <t>Arts</t>
  </si>
  <si>
    <t>Ms. Zairah Lynn C. Obias</t>
  </si>
  <si>
    <t>B</t>
  </si>
  <si>
    <t>S/Y 2022-2023</t>
  </si>
  <si>
    <t>Physical Education</t>
  </si>
  <si>
    <t>Mr. Wilfred John C. Ortinero</t>
  </si>
  <si>
    <t>S/Y 2023-2024</t>
  </si>
  <si>
    <t>Health</t>
  </si>
  <si>
    <t>Mr. Glenn DC. Pequeras</t>
  </si>
  <si>
    <t>S/Y 2024-2025</t>
  </si>
  <si>
    <t>Mathematics</t>
  </si>
  <si>
    <t>Mrs. Evett Marie O. Rivero</t>
  </si>
  <si>
    <t>S/Y 2025-2026</t>
  </si>
  <si>
    <t>Science</t>
  </si>
  <si>
    <t>S/Y 2026-2027</t>
  </si>
  <si>
    <t>TLE ( Agriculture)</t>
  </si>
  <si>
    <t>S/Y 2027-2028</t>
  </si>
  <si>
    <t>TLE ( Electrical)</t>
  </si>
  <si>
    <t>S/Y 2028-2029</t>
  </si>
  <si>
    <t>TLE ( ICT)</t>
  </si>
  <si>
    <t>S/Y 2029-2030</t>
  </si>
  <si>
    <t>TLE ( Industrial Arts)</t>
  </si>
  <si>
    <t>TLE (Home Economics)</t>
  </si>
  <si>
    <t>January</t>
  </si>
  <si>
    <t>February</t>
  </si>
  <si>
    <t>March</t>
  </si>
  <si>
    <t>April</t>
  </si>
  <si>
    <t>May</t>
  </si>
  <si>
    <t>June</t>
  </si>
  <si>
    <t>July</t>
  </si>
  <si>
    <t>August</t>
  </si>
  <si>
    <t>September</t>
  </si>
  <si>
    <t>October</t>
  </si>
  <si>
    <t>November</t>
  </si>
  <si>
    <t>December</t>
  </si>
  <si>
    <t>Cabalinadan High School</t>
  </si>
  <si>
    <t>San Rafael National High School</t>
  </si>
  <si>
    <t>Eulalia Fuentebella Elementary School</t>
  </si>
  <si>
    <t>Coyaoyao Elementary School</t>
  </si>
  <si>
    <t>Goa National High School</t>
  </si>
  <si>
    <t>Goa Science High School</t>
  </si>
  <si>
    <t>Goa Central School</t>
  </si>
  <si>
    <t>School Year:</t>
  </si>
  <si>
    <r>
      <rPr>
        <b/>
        <sz val="11"/>
        <color theme="1"/>
        <rFont val="Arial Narrow"/>
        <family val="2"/>
      </rPr>
      <t xml:space="preserve">blank- </t>
    </r>
    <r>
      <rPr>
        <sz val="11"/>
        <color theme="1"/>
        <rFont val="Arial Narrow"/>
        <family val="2"/>
      </rPr>
      <t>Present;   (</t>
    </r>
    <r>
      <rPr>
        <sz val="11"/>
        <color theme="1"/>
        <rFont val="Wingdings3"/>
      </rPr>
      <t>X</t>
    </r>
    <r>
      <rPr>
        <sz val="11"/>
        <color theme="1"/>
        <rFont val="Arial Narrow"/>
        <family val="2"/>
      </rPr>
      <t>)- Absent; Tardy (half shaded= Upper for Late Commer, Lower for Cutting Classes)</t>
    </r>
  </si>
  <si>
    <t xml:space="preserve">ARCA, JOBERT  B. </t>
  </si>
  <si>
    <t xml:space="preserve">BLANCE, JESSIE  C. </t>
  </si>
  <si>
    <t xml:space="preserve">BRONCANO, JOCYL  B. </t>
  </si>
  <si>
    <t xml:space="preserve">BUENDIA, REYGIE  A. </t>
  </si>
  <si>
    <t xml:space="preserve">COLANZA, JUDE  M. </t>
  </si>
  <si>
    <t xml:space="preserve">COMPETENTE, JOHN JOHN  R. </t>
  </si>
  <si>
    <t xml:space="preserve">CONDE, FROILAN JAY  M. </t>
  </si>
  <si>
    <t xml:space="preserve">DELA VEGA, JERRY  B. </t>
  </si>
  <si>
    <t xml:space="preserve">LACABA, JEREMY   B. </t>
  </si>
  <si>
    <t xml:space="preserve">MADERA, RONALD  C. </t>
  </si>
  <si>
    <t xml:space="preserve">OBIAS, NICOLE RAM  . </t>
  </si>
  <si>
    <t xml:space="preserve">OLIVER, EDDIE JR B. </t>
  </si>
  <si>
    <t xml:space="preserve">ROXAS, JAY MART  C. </t>
  </si>
  <si>
    <t xml:space="preserve">TAROG, LEVEY  R. </t>
  </si>
  <si>
    <t xml:space="preserve">VILLAREÑA, RYAN  E. </t>
  </si>
  <si>
    <t xml:space="preserve">BAGALACSA, ERICA  A. </t>
  </si>
  <si>
    <t xml:space="preserve">CARDAMA, BEVERLY  A. </t>
  </si>
  <si>
    <t xml:space="preserve">COLANZA, ANNABEL  B. </t>
  </si>
  <si>
    <t xml:space="preserve">ESTRELLA, SALLY  M. </t>
  </si>
  <si>
    <t xml:space="preserve">GONZALES, MERLYN  P. </t>
  </si>
  <si>
    <t xml:space="preserve">LUZADA, IRENE  R. </t>
  </si>
  <si>
    <t xml:space="preserve">PAGADOR, MYLENE  P. </t>
  </si>
  <si>
    <t xml:space="preserve">SABANAL, FLORELY  F. </t>
  </si>
  <si>
    <t xml:space="preserve">VILLENA, LESA  B. </t>
  </si>
  <si>
    <t xml:space="preserve">ZAPE, JESSA  P. </t>
  </si>
  <si>
    <t>Persians</t>
  </si>
  <si>
    <t>Mr. Fidel Beltran</t>
  </si>
  <si>
    <t>2015-2016</t>
  </si>
  <si>
    <t>NINE</t>
  </si>
  <si>
    <t>PERSIANS</t>
  </si>
  <si>
    <t>Camarines Sur</t>
  </si>
  <si>
    <t>Tigaon</t>
  </si>
  <si>
    <t xml:space="preserve">, </t>
  </si>
  <si>
    <t>IRENE OBIAS</t>
  </si>
  <si>
    <t>IRENE  OBIAS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</si>
</sst>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10464]m/d/yyyy;@"/>
    <numFmt numFmtId="166" formatCode="m/d/yy;@"/>
    <numFmt numFmtId="167" formatCode="0.000"/>
    <numFmt numFmtId="168" formatCode="0.0%"/>
  </numFmts>
  <fonts count="55">
    <font>
      <sz val="11"/>
      <color theme="1"/>
      <name val="Calibri"/>
      <family val="2"/>
      <scheme val="minor"/>
    </font>
    <font>
      <sz val="11"/>
      <color theme="1"/>
      <name val="Calibri"/>
      <family val="2"/>
      <scheme val="minor"/>
    </font>
    <font>
      <sz val="10"/>
      <color theme="1"/>
      <name val="Arial"/>
      <family val="2"/>
    </font>
    <font>
      <sz val="8"/>
      <color theme="1"/>
      <name val="Arial Narrow"/>
      <family val="2"/>
    </font>
    <font>
      <b/>
      <sz val="24"/>
      <color theme="1"/>
      <name val="Arial Narrow"/>
      <family val="2"/>
    </font>
    <font>
      <b/>
      <sz val="22"/>
      <color theme="1"/>
      <name val="Arial Narrow"/>
      <family val="2"/>
    </font>
    <font>
      <sz val="22"/>
      <color theme="1"/>
      <name val="Arial Narrow"/>
      <family val="2"/>
    </font>
    <font>
      <sz val="20"/>
      <color theme="1"/>
      <name val="Arial Narrow"/>
      <family val="2"/>
    </font>
    <font>
      <b/>
      <sz val="20"/>
      <color theme="1"/>
      <name val="Arial Narrow"/>
      <family val="2"/>
    </font>
    <font>
      <b/>
      <sz val="16"/>
      <color theme="1"/>
      <name val="Arial Narrow"/>
      <family val="2"/>
    </font>
    <font>
      <b/>
      <sz val="11"/>
      <color theme="1"/>
      <name val="Arial Narrow"/>
      <family val="2"/>
    </font>
    <font>
      <sz val="11"/>
      <color theme="1"/>
      <name val="Arial Narrow"/>
      <family val="2"/>
    </font>
    <font>
      <sz val="12"/>
      <color theme="1"/>
      <name val="Arial Narrow"/>
      <family val="2"/>
    </font>
    <font>
      <b/>
      <sz val="12"/>
      <color theme="1"/>
      <name val="Arial Narrow"/>
      <family val="2"/>
    </font>
    <font>
      <i/>
      <sz val="11"/>
      <color theme="1"/>
      <name val="Arial Narrow"/>
      <family val="2"/>
    </font>
    <font>
      <sz val="14"/>
      <color theme="1"/>
      <name val="Arial Narrow"/>
      <family val="2"/>
    </font>
    <font>
      <b/>
      <sz val="9"/>
      <color theme="1"/>
      <name val="Arial Narrow"/>
      <family val="2"/>
    </font>
    <font>
      <sz val="10"/>
      <color theme="1"/>
      <name val="Arial Narrow"/>
      <family val="2"/>
    </font>
    <font>
      <b/>
      <sz val="11"/>
      <name val="Arial Narrow"/>
      <family val="2"/>
    </font>
    <font>
      <sz val="11"/>
      <name val="Arial Narrow"/>
      <family val="2"/>
    </font>
    <font>
      <b/>
      <sz val="14"/>
      <color theme="1"/>
      <name val="Arial Narrow"/>
      <family val="2"/>
    </font>
    <font>
      <b/>
      <i/>
      <sz val="16"/>
      <color theme="1"/>
      <name val="Arial Narrow"/>
      <family val="2"/>
    </font>
    <font>
      <sz val="28"/>
      <color theme="1"/>
      <name val="Arial Narrow"/>
      <family val="2"/>
    </font>
    <font>
      <u/>
      <sz val="5.05"/>
      <color theme="10"/>
      <name val="Calibri"/>
      <family val="2"/>
    </font>
    <font>
      <sz val="9"/>
      <name val="Arial Narrow"/>
      <family val="2"/>
    </font>
    <font>
      <b/>
      <sz val="26"/>
      <color theme="1"/>
      <name val="Arial Narrow"/>
      <family val="2"/>
    </font>
    <font>
      <i/>
      <sz val="14"/>
      <color theme="1"/>
      <name val="Arial Narrow"/>
      <family val="2"/>
    </font>
    <font>
      <sz val="24"/>
      <color theme="1"/>
      <name val="Arial Narrow"/>
      <family val="2"/>
    </font>
    <font>
      <sz val="16"/>
      <color theme="1"/>
      <name val="Arial Narrow"/>
      <family val="2"/>
    </font>
    <font>
      <b/>
      <sz val="10"/>
      <color theme="1"/>
      <name val="Arial Narrow"/>
      <family val="2"/>
    </font>
    <font>
      <sz val="18"/>
      <color theme="1"/>
      <name val="Arial Narrow"/>
      <family val="2"/>
    </font>
    <font>
      <sz val="18"/>
      <color rgb="FF000000"/>
      <name val="Arial Narrow"/>
      <family val="2"/>
    </font>
    <font>
      <u/>
      <sz val="5.05"/>
      <color theme="10"/>
      <name val="Arial Narrow"/>
      <family val="2"/>
    </font>
    <font>
      <i/>
      <sz val="12"/>
      <color theme="1"/>
      <name val="Arial Narrow"/>
      <family val="2"/>
    </font>
    <font>
      <sz val="16"/>
      <name val="Arial Narrow"/>
      <family val="2"/>
    </font>
    <font>
      <b/>
      <sz val="18"/>
      <color theme="1"/>
      <name val="Arial Narrow"/>
      <family val="2"/>
    </font>
    <font>
      <sz val="11"/>
      <color rgb="FF000000"/>
      <name val="Arial Narrow"/>
      <family val="2"/>
    </font>
    <font>
      <b/>
      <i/>
      <sz val="11"/>
      <color theme="1"/>
      <name val="Arial Narrow"/>
      <family val="2"/>
    </font>
    <font>
      <b/>
      <i/>
      <sz val="12"/>
      <color theme="1"/>
      <name val="Arial Narrow"/>
      <family val="2"/>
    </font>
    <font>
      <sz val="14"/>
      <name val="Arial Narrow"/>
      <family val="2"/>
    </font>
    <font>
      <u/>
      <sz val="11"/>
      <color theme="1"/>
      <name val="Arial Narrow"/>
      <family val="2"/>
    </font>
    <font>
      <b/>
      <sz val="18"/>
      <name val="Arial Narrow"/>
      <family val="2"/>
    </font>
    <font>
      <i/>
      <sz val="11"/>
      <name val="Arial Narrow"/>
      <family val="2"/>
    </font>
    <font>
      <b/>
      <sz val="14"/>
      <name val="Arial Narrow"/>
      <family val="2"/>
    </font>
    <font>
      <i/>
      <sz val="14"/>
      <name val="Arial Narrow"/>
      <family val="2"/>
    </font>
    <font>
      <sz val="10"/>
      <name val="Arial Narrow"/>
      <family val="2"/>
    </font>
    <font>
      <b/>
      <sz val="11"/>
      <color indexed="8"/>
      <name val="Arial Narrow"/>
      <family val="2"/>
    </font>
    <font>
      <sz val="11"/>
      <name val="Calibri"/>
      <family val="2"/>
      <scheme val="minor"/>
    </font>
    <font>
      <sz val="34"/>
      <color theme="1"/>
      <name val="Wingdings 3"/>
      <family val="1"/>
      <charset val="2"/>
    </font>
    <font>
      <sz val="11"/>
      <color theme="1"/>
      <name val="Wingdings3"/>
    </font>
    <font>
      <sz val="33"/>
      <color theme="1"/>
      <name val="Wingdings 3"/>
      <family val="1"/>
      <charset val="2"/>
    </font>
    <font>
      <sz val="12"/>
      <color rgb="FF000000"/>
      <name val="Arial Narrow"/>
      <family val="2"/>
    </font>
    <font>
      <b/>
      <i/>
      <sz val="14"/>
      <color theme="1"/>
      <name val="Arial Narrow"/>
      <family val="2"/>
    </font>
    <font>
      <i/>
      <sz val="18"/>
      <color theme="1"/>
      <name val="Arial Narrow"/>
      <family val="2"/>
    </font>
    <font>
      <b/>
      <sz val="28"/>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indexed="64"/>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indexed="64"/>
      </top>
      <bottom style="thin">
        <color indexed="64"/>
      </bottom>
      <diagonal/>
    </border>
    <border>
      <left style="thin">
        <color auto="1"/>
      </left>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auto="1"/>
      </right>
      <top style="thin">
        <color auto="1"/>
      </top>
      <bottom style="medium">
        <color auto="1"/>
      </bottom>
      <diagonal/>
    </border>
    <border>
      <left/>
      <right style="thin">
        <color indexed="64"/>
      </right>
      <top/>
      <bottom/>
      <diagonal/>
    </border>
    <border>
      <left/>
      <right/>
      <top style="medium">
        <color auto="1"/>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indexed="64"/>
      </top>
      <bottom style="double">
        <color indexed="64"/>
      </bottom>
      <diagonal/>
    </border>
    <border>
      <left style="medium">
        <color indexed="64"/>
      </left>
      <right style="medium">
        <color indexed="64"/>
      </right>
      <top/>
      <bottom style="double">
        <color indexed="64"/>
      </bottom>
      <diagonal/>
    </border>
    <border diagonalUp="1">
      <left style="medium">
        <color auto="1"/>
      </left>
      <right style="thin">
        <color auto="1"/>
      </right>
      <top style="medium">
        <color auto="1"/>
      </top>
      <bottom style="thin">
        <color auto="1"/>
      </bottom>
      <diagonal style="dashed">
        <color auto="1"/>
      </diagonal>
    </border>
    <border>
      <left style="medium">
        <color auto="1"/>
      </left>
      <right/>
      <top style="double">
        <color indexed="64"/>
      </top>
      <bottom style="medium">
        <color auto="1"/>
      </bottom>
      <diagonal/>
    </border>
    <border>
      <left/>
      <right/>
      <top style="double">
        <color indexed="64"/>
      </top>
      <bottom style="medium">
        <color auto="1"/>
      </bottom>
      <diagonal/>
    </border>
    <border>
      <left/>
      <right style="medium">
        <color auto="1"/>
      </right>
      <top style="double">
        <color indexed="64"/>
      </top>
      <bottom style="medium">
        <color auto="1"/>
      </bottom>
      <diagonal/>
    </border>
    <border>
      <left/>
      <right style="medium">
        <color indexed="64"/>
      </right>
      <top style="thin">
        <color indexed="64"/>
      </top>
      <bottom style="medium">
        <color indexed="64"/>
      </bottom>
      <diagonal/>
    </border>
    <border>
      <left style="medium">
        <color auto="1"/>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auto="1"/>
      </right>
      <top style="medium">
        <color auto="1"/>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diagonalUp="1">
      <left style="medium">
        <color auto="1"/>
      </left>
      <right style="medium">
        <color auto="1"/>
      </right>
      <top style="medium">
        <color auto="1"/>
      </top>
      <bottom style="double">
        <color indexed="64"/>
      </bottom>
      <diagonal style="dashed">
        <color auto="1"/>
      </diagonal>
    </border>
    <border diagonalUp="1">
      <left style="medium">
        <color auto="1"/>
      </left>
      <right style="thin">
        <color auto="1"/>
      </right>
      <top style="medium">
        <color auto="1"/>
      </top>
      <bottom style="double">
        <color indexed="64"/>
      </bottom>
      <diagonal style="dashed">
        <color auto="1"/>
      </diagonal>
    </border>
    <border>
      <left/>
      <right style="medium">
        <color indexed="64"/>
      </right>
      <top/>
      <bottom style="double">
        <color indexed="64"/>
      </bottom>
      <diagonal/>
    </border>
  </borders>
  <cellStyleXfs count="4">
    <xf numFmtId="0" fontId="0" fillId="0" borderId="0"/>
    <xf numFmtId="0" fontId="1" fillId="0" borderId="0"/>
    <xf numFmtId="0" fontId="2" fillId="0" borderId="0"/>
    <xf numFmtId="0" fontId="23" fillId="0" borderId="0" applyNumberFormat="0" applyFill="0" applyBorder="0" applyAlignment="0" applyProtection="0">
      <alignment vertical="top"/>
      <protection locked="0"/>
    </xf>
  </cellStyleXfs>
  <cellXfs count="936">
    <xf numFmtId="0" fontId="0" fillId="0" borderId="0" xfId="0"/>
    <xf numFmtId="0" fontId="3" fillId="0" borderId="0" xfId="2" applyFont="1" applyFill="1"/>
    <xf numFmtId="0" fontId="3" fillId="0" borderId="0" xfId="2" applyFont="1" applyFill="1" applyBorder="1"/>
    <xf numFmtId="0" fontId="5" fillId="0" borderId="0" xfId="1" applyFont="1" applyBorder="1" applyAlignment="1">
      <alignment horizontal="left" vertical="center"/>
    </xf>
    <xf numFmtId="0" fontId="6" fillId="0" borderId="0" xfId="1" applyFont="1" applyBorder="1" applyAlignment="1">
      <alignment horizontal="left" vertical="center"/>
    </xf>
    <xf numFmtId="0" fontId="7" fillId="0" borderId="0" xfId="1" applyFont="1" applyBorder="1"/>
    <xf numFmtId="0" fontId="8" fillId="0" borderId="0" xfId="1" applyFont="1" applyBorder="1" applyAlignment="1">
      <alignment horizontal="left" vertical="center"/>
    </xf>
    <xf numFmtId="0" fontId="8" fillId="0" borderId="0" xfId="1" applyFont="1" applyBorder="1" applyAlignment="1">
      <alignment horizontal="center" vertical="center"/>
    </xf>
    <xf numFmtId="0" fontId="7" fillId="0" borderId="0" xfId="2" applyFont="1" applyFill="1" applyBorder="1"/>
    <xf numFmtId="0" fontId="11" fillId="0" borderId="50" xfId="0" applyFont="1" applyBorder="1" applyAlignment="1">
      <alignment horizontal="center"/>
    </xf>
    <xf numFmtId="0" fontId="11" fillId="0" borderId="49" xfId="0" applyFont="1" applyBorder="1" applyAlignment="1">
      <alignment horizontal="center"/>
    </xf>
    <xf numFmtId="0" fontId="11" fillId="0" borderId="58" xfId="0" applyFont="1" applyBorder="1" applyAlignment="1">
      <alignment horizontal="center"/>
    </xf>
    <xf numFmtId="0" fontId="11" fillId="0" borderId="51" xfId="0" applyFont="1" applyBorder="1" applyAlignment="1">
      <alignment horizontal="center"/>
    </xf>
    <xf numFmtId="0" fontId="11" fillId="0" borderId="71" xfId="0" applyFont="1" applyBorder="1" applyAlignment="1">
      <alignment horizontal="center"/>
    </xf>
    <xf numFmtId="0" fontId="11" fillId="0" borderId="23" xfId="0" applyFont="1" applyBorder="1" applyAlignment="1">
      <alignment horizontal="center" vertical="center"/>
    </xf>
    <xf numFmtId="0" fontId="11" fillId="0" borderId="20" xfId="0" applyFont="1" applyBorder="1" applyAlignment="1">
      <alignment vertical="center"/>
    </xf>
    <xf numFmtId="0" fontId="11" fillId="0" borderId="6" xfId="0" applyFont="1" applyBorder="1" applyAlignment="1">
      <alignment vertical="center"/>
    </xf>
    <xf numFmtId="0" fontId="11" fillId="0" borderId="30" xfId="0" applyFont="1" applyBorder="1" applyAlignment="1">
      <alignment vertical="center"/>
    </xf>
    <xf numFmtId="0" fontId="16" fillId="0" borderId="1" xfId="0" applyFont="1" applyBorder="1" applyAlignment="1">
      <alignment vertical="center"/>
    </xf>
    <xf numFmtId="0" fontId="16" fillId="0" borderId="54" xfId="0" applyFont="1" applyBorder="1" applyAlignment="1">
      <alignment vertical="center"/>
    </xf>
    <xf numFmtId="0" fontId="11" fillId="0" borderId="41" xfId="0" applyFont="1" applyBorder="1" applyAlignment="1">
      <alignment vertical="center"/>
    </xf>
    <xf numFmtId="0" fontId="11" fillId="0" borderId="55" xfId="0" applyFont="1" applyBorder="1" applyAlignment="1">
      <alignment vertical="center"/>
    </xf>
    <xf numFmtId="0" fontId="11" fillId="0" borderId="42" xfId="0" applyFont="1" applyBorder="1" applyAlignment="1">
      <alignment vertical="center"/>
    </xf>
    <xf numFmtId="0" fontId="11" fillId="0" borderId="59" xfId="0" applyFont="1" applyBorder="1" applyAlignment="1">
      <alignment vertical="center"/>
    </xf>
    <xf numFmtId="0" fontId="11" fillId="0" borderId="6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47" xfId="0" applyFont="1" applyBorder="1" applyAlignment="1">
      <alignment vertical="center"/>
    </xf>
    <xf numFmtId="0" fontId="11" fillId="0" borderId="48" xfId="0" applyFont="1" applyBorder="1" applyAlignment="1">
      <alignmen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9" fillId="0" borderId="0" xfId="0" applyFont="1"/>
    <xf numFmtId="0" fontId="19" fillId="0" borderId="0" xfId="0" applyFont="1" applyBorder="1" applyAlignment="1">
      <alignment wrapText="1"/>
    </xf>
    <xf numFmtId="0" fontId="19" fillId="0" borderId="1" xfId="0" applyFont="1" applyBorder="1" applyAlignment="1">
      <alignment vertical="center"/>
    </xf>
    <xf numFmtId="0" fontId="11" fillId="0" borderId="19" xfId="0" applyFont="1" applyBorder="1" applyAlignment="1">
      <alignment vertical="center"/>
    </xf>
    <xf numFmtId="0" fontId="11" fillId="0" borderId="52" xfId="0" applyFont="1" applyBorder="1" applyAlignment="1">
      <alignment vertical="center"/>
    </xf>
    <xf numFmtId="0" fontId="11" fillId="0" borderId="18" xfId="0" applyFont="1" applyBorder="1" applyAlignment="1">
      <alignment vertical="center"/>
    </xf>
    <xf numFmtId="0" fontId="11" fillId="0" borderId="44" xfId="0" applyFont="1" applyBorder="1" applyAlignment="1">
      <alignment vertical="center"/>
    </xf>
    <xf numFmtId="0" fontId="11" fillId="0" borderId="22" xfId="0" applyFont="1" applyBorder="1" applyAlignment="1">
      <alignment vertical="center"/>
    </xf>
    <xf numFmtId="0" fontId="11" fillId="0" borderId="35" xfId="0" applyFont="1" applyBorder="1" applyAlignment="1">
      <alignment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12" xfId="0" applyFont="1" applyBorder="1" applyAlignment="1">
      <alignment horizontal="center" vertical="center"/>
    </xf>
    <xf numFmtId="165" fontId="21" fillId="0" borderId="1" xfId="1" applyNumberFormat="1" applyFont="1" applyBorder="1" applyAlignment="1">
      <alignment horizontal="center" vertical="center" wrapText="1"/>
    </xf>
    <xf numFmtId="0" fontId="10" fillId="0" borderId="48" xfId="0" applyFont="1" applyBorder="1" applyAlignment="1">
      <alignment horizontal="center" vertical="center"/>
    </xf>
    <xf numFmtId="0" fontId="10" fillId="0" borderId="10" xfId="0" applyFont="1" applyFill="1" applyBorder="1" applyAlignment="1">
      <alignment horizontal="left" vertical="center"/>
    </xf>
    <xf numFmtId="0" fontId="10" fillId="0" borderId="21" xfId="0" applyFont="1" applyBorder="1" applyAlignment="1">
      <alignment horizontal="left" vertical="center"/>
    </xf>
    <xf numFmtId="0" fontId="8" fillId="0" borderId="0" xfId="1" applyFont="1" applyBorder="1" applyAlignment="1">
      <alignment vertical="center"/>
    </xf>
    <xf numFmtId="0" fontId="15" fillId="0" borderId="0" xfId="2" applyFont="1" applyFill="1" applyBorder="1"/>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21" xfId="0" applyFont="1" applyBorder="1" applyAlignment="1">
      <alignment horizontal="center" vertical="center"/>
    </xf>
    <xf numFmtId="0" fontId="10" fillId="0" borderId="41" xfId="0" applyFont="1" applyBorder="1" applyAlignment="1">
      <alignment horizontal="center" vertical="center"/>
    </xf>
    <xf numFmtId="0" fontId="10" fillId="0" borderId="55" xfId="0" applyFont="1" applyBorder="1" applyAlignment="1">
      <alignment horizontal="center" vertical="center"/>
    </xf>
    <xf numFmtId="0" fontId="10" fillId="0" borderId="42"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9" fillId="0" borderId="23" xfId="0" applyFont="1" applyBorder="1" applyAlignment="1">
      <alignment horizontal="center" vertical="center" wrapText="1"/>
    </xf>
    <xf numFmtId="0" fontId="19" fillId="0" borderId="1" xfId="0" applyFont="1" applyBorder="1" applyAlignment="1">
      <alignment horizontal="center" wrapText="1"/>
    </xf>
    <xf numFmtId="0" fontId="19" fillId="0" borderId="0" xfId="0" applyFont="1" applyAlignment="1">
      <alignment vertical="center"/>
    </xf>
    <xf numFmtId="0" fontId="12" fillId="0" borderId="0" xfId="1" applyFont="1"/>
    <xf numFmtId="0" fontId="26" fillId="0" borderId="0" xfId="1" applyFont="1" applyAlignment="1">
      <alignment horizontal="center"/>
    </xf>
    <xf numFmtId="0" fontId="26" fillId="0" borderId="0" xfId="1" applyFont="1"/>
    <xf numFmtId="0" fontId="5" fillId="0" borderId="0" xfId="1" applyFont="1" applyAlignment="1">
      <alignment horizontal="right"/>
    </xf>
    <xf numFmtId="0" fontId="22" fillId="0" borderId="43" xfId="1" applyFont="1" applyBorder="1" applyAlignment="1">
      <alignment horizontal="right" vertical="center"/>
    </xf>
    <xf numFmtId="0" fontId="20" fillId="0" borderId="0" xfId="1" applyFont="1"/>
    <xf numFmtId="0" fontId="11" fillId="0" borderId="0" xfId="1" applyFont="1"/>
    <xf numFmtId="0" fontId="11" fillId="0" borderId="0" xfId="1" applyFont="1" applyAlignment="1">
      <alignment horizontal="center" vertical="center"/>
    </xf>
    <xf numFmtId="0" fontId="12" fillId="0" borderId="0" xfId="1" applyFont="1" applyAlignment="1">
      <alignment vertical="center"/>
    </xf>
    <xf numFmtId="0" fontId="12" fillId="0" borderId="0" xfId="1" applyFont="1" applyAlignment="1">
      <alignment horizontal="center" vertical="center"/>
    </xf>
    <xf numFmtId="0" fontId="28" fillId="0" borderId="1" xfId="1" applyFont="1" applyBorder="1"/>
    <xf numFmtId="1" fontId="29" fillId="0" borderId="1" xfId="1" applyNumberFormat="1" applyFont="1" applyBorder="1" applyAlignment="1">
      <alignment horizontal="left" vertical="top"/>
    </xf>
    <xf numFmtId="0" fontId="30" fillId="0" borderId="1" xfId="1" applyFont="1" applyBorder="1" applyAlignment="1">
      <alignment horizontal="left" vertical="top"/>
    </xf>
    <xf numFmtId="166" fontId="30" fillId="0" borderId="1" xfId="1" applyNumberFormat="1" applyFont="1" applyBorder="1" applyAlignment="1">
      <alignment horizontal="left" vertical="top"/>
    </xf>
    <xf numFmtId="1" fontId="30" fillId="0" borderId="1" xfId="1" applyNumberFormat="1" applyFont="1" applyBorder="1" applyAlignment="1">
      <alignment horizontal="left" vertical="top"/>
    </xf>
    <xf numFmtId="17" fontId="30" fillId="0" borderId="1" xfId="1" applyNumberFormat="1" applyFont="1" applyBorder="1" applyAlignment="1">
      <alignment horizontal="left" vertical="top"/>
    </xf>
    <xf numFmtId="17" fontId="30" fillId="0" borderId="1" xfId="1" applyNumberFormat="1" applyFont="1" applyBorder="1" applyAlignment="1">
      <alignment horizontal="left" vertical="top" wrapText="1"/>
    </xf>
    <xf numFmtId="0" fontId="30" fillId="0" borderId="1" xfId="1" applyFont="1" applyBorder="1" applyAlignment="1">
      <alignment horizontal="left" vertical="top" wrapText="1"/>
    </xf>
    <xf numFmtId="1" fontId="29" fillId="0" borderId="1" xfId="1" quotePrefix="1" applyNumberFormat="1" applyFont="1" applyBorder="1" applyAlignment="1">
      <alignment horizontal="left" vertical="top"/>
    </xf>
    <xf numFmtId="0" fontId="31" fillId="0" borderId="1" xfId="1" applyFont="1" applyBorder="1" applyAlignment="1">
      <alignment horizontal="left" vertical="top" wrapText="1"/>
    </xf>
    <xf numFmtId="0" fontId="30" fillId="0" borderId="1" xfId="1" quotePrefix="1" applyFont="1" applyBorder="1" applyAlignment="1">
      <alignment horizontal="left" vertical="top" wrapText="1"/>
    </xf>
    <xf numFmtId="0" fontId="32" fillId="0" borderId="0" xfId="3" applyFont="1" applyAlignment="1" applyProtection="1"/>
    <xf numFmtId="0" fontId="30" fillId="0" borderId="3" xfId="1" applyFont="1" applyBorder="1" applyAlignment="1">
      <alignment horizontal="left" vertical="top" wrapText="1"/>
    </xf>
    <xf numFmtId="0" fontId="30" fillId="0" borderId="4" xfId="1" applyFont="1" applyBorder="1" applyAlignment="1">
      <alignment horizontal="left" vertical="top" wrapText="1"/>
    </xf>
    <xf numFmtId="0" fontId="28" fillId="0" borderId="1" xfId="1" applyFont="1" applyFill="1" applyBorder="1" applyAlignment="1">
      <alignment vertical="center"/>
    </xf>
    <xf numFmtId="0" fontId="30" fillId="0" borderId="1" xfId="1" applyFont="1" applyFill="1" applyBorder="1" applyAlignment="1">
      <alignment horizontal="left" vertical="top"/>
    </xf>
    <xf numFmtId="1" fontId="30" fillId="0" borderId="1" xfId="1" applyNumberFormat="1" applyFont="1" applyFill="1" applyBorder="1" applyAlignment="1">
      <alignment horizontal="left" vertical="top"/>
    </xf>
    <xf numFmtId="0" fontId="30" fillId="0" borderId="1" xfId="1" applyFont="1" applyFill="1" applyBorder="1" applyAlignment="1">
      <alignment horizontal="left" vertical="top" wrapText="1"/>
    </xf>
    <xf numFmtId="14" fontId="30" fillId="0" borderId="1" xfId="1" applyNumberFormat="1" applyFont="1" applyBorder="1" applyAlignment="1">
      <alignment horizontal="left" vertical="top"/>
    </xf>
    <xf numFmtId="0" fontId="11" fillId="0" borderId="0" xfId="1" applyFont="1" applyBorder="1"/>
    <xf numFmtId="0" fontId="11" fillId="2" borderId="1" xfId="1" applyFont="1" applyFill="1" applyBorder="1"/>
    <xf numFmtId="0" fontId="7" fillId="0" borderId="1" xfId="1" applyFont="1" applyBorder="1" applyAlignment="1">
      <alignment horizontal="center" vertical="center"/>
    </xf>
    <xf numFmtId="0" fontId="7" fillId="0" borderId="0" xfId="1" applyFont="1" applyBorder="1" applyAlignment="1">
      <alignment vertical="center"/>
    </xf>
    <xf numFmtId="0" fontId="11" fillId="0" borderId="0" xfId="1" applyFont="1" applyAlignment="1">
      <alignment vertical="center"/>
    </xf>
    <xf numFmtId="0" fontId="20" fillId="0" borderId="1" xfId="1" applyFont="1" applyBorder="1" applyAlignment="1">
      <alignment vertical="center"/>
    </xf>
    <xf numFmtId="0" fontId="20" fillId="0" borderId="1" xfId="1" applyFont="1" applyBorder="1" applyAlignment="1">
      <alignment horizontal="center" vertical="center"/>
    </xf>
    <xf numFmtId="0" fontId="11" fillId="0" borderId="0" xfId="1" applyFont="1" applyBorder="1" applyAlignment="1">
      <alignment horizontal="center" vertical="center"/>
    </xf>
    <xf numFmtId="0" fontId="15" fillId="0" borderId="0" xfId="1" applyFont="1" applyBorder="1"/>
    <xf numFmtId="0" fontId="33" fillId="0" borderId="0" xfId="1" applyFont="1" applyBorder="1"/>
    <xf numFmtId="0" fontId="12" fillId="0" borderId="0" xfId="1" applyFont="1" applyBorder="1"/>
    <xf numFmtId="0" fontId="11" fillId="0" borderId="0" xfId="1" applyFont="1" applyBorder="1" applyAlignment="1">
      <alignment horizontal="center"/>
    </xf>
    <xf numFmtId="0" fontId="12" fillId="0" borderId="0" xfId="1" applyFont="1" applyBorder="1" applyAlignment="1">
      <alignment horizontal="center"/>
    </xf>
    <xf numFmtId="0" fontId="15" fillId="0" borderId="0" xfId="1" applyFont="1"/>
    <xf numFmtId="0" fontId="34" fillId="0" borderId="0" xfId="1" applyFont="1" applyAlignment="1"/>
    <xf numFmtId="0" fontId="14" fillId="0" borderId="0" xfId="0" applyFont="1"/>
    <xf numFmtId="0" fontId="10" fillId="0" borderId="0" xfId="0" applyFont="1" applyAlignment="1">
      <alignment vertical="center"/>
    </xf>
    <xf numFmtId="0" fontId="20" fillId="0" borderId="0" xfId="0" applyFont="1" applyAlignment="1"/>
    <xf numFmtId="0" fontId="10" fillId="0" borderId="0" xfId="0" applyFont="1" applyAlignment="1"/>
    <xf numFmtId="0" fontId="11" fillId="0" borderId="0" xfId="0" applyFont="1" applyAlignment="1">
      <alignment vertical="center"/>
    </xf>
    <xf numFmtId="0" fontId="35" fillId="0" borderId="0" xfId="0" applyFont="1" applyAlignment="1">
      <alignment horizontal="center" vertical="center"/>
    </xf>
    <xf numFmtId="0" fontId="9" fillId="0" borderId="0" xfId="0" applyFont="1" applyBorder="1" applyAlignment="1">
      <alignment vertical="center"/>
    </xf>
    <xf numFmtId="0" fontId="37" fillId="0" borderId="0" xfId="0" applyFont="1" applyBorder="1" applyAlignment="1">
      <alignment horizontal="left" vertical="center"/>
    </xf>
    <xf numFmtId="0" fontId="11" fillId="0" borderId="0" xfId="0" applyFont="1" applyBorder="1" applyAlignment="1">
      <alignment vertical="center"/>
    </xf>
    <xf numFmtId="0" fontId="13" fillId="0" borderId="0" xfId="0" applyFont="1" applyAlignment="1">
      <alignment vertical="center"/>
    </xf>
    <xf numFmtId="0" fontId="33"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wrapText="1"/>
    </xf>
    <xf numFmtId="0" fontId="10" fillId="0" borderId="10" xfId="0" applyFont="1" applyBorder="1" applyAlignment="1">
      <alignment vertical="center"/>
    </xf>
    <xf numFmtId="0" fontId="11" fillId="0" borderId="21" xfId="0" applyFont="1" applyBorder="1" applyAlignment="1"/>
    <xf numFmtId="0" fontId="11" fillId="0" borderId="21" xfId="0" applyFont="1" applyBorder="1" applyAlignment="1">
      <alignment vertical="center"/>
    </xf>
    <xf numFmtId="0" fontId="10" fillId="0" borderId="21" xfId="0" applyFont="1" applyBorder="1" applyAlignment="1">
      <alignment vertical="center"/>
    </xf>
    <xf numFmtId="0" fontId="10" fillId="0" borderId="11" xfId="0" applyFont="1" applyBorder="1" applyAlignment="1">
      <alignment vertical="center" wrapText="1"/>
    </xf>
    <xf numFmtId="0" fontId="10" fillId="0" borderId="38" xfId="0" applyFont="1" applyBorder="1" applyAlignment="1">
      <alignment vertical="center" wrapText="1"/>
    </xf>
    <xf numFmtId="0" fontId="11" fillId="0" borderId="40" xfId="0" applyFont="1" applyBorder="1" applyAlignment="1">
      <alignment vertical="center"/>
    </xf>
    <xf numFmtId="0" fontId="33" fillId="0" borderId="0" xfId="0" applyFont="1" applyBorder="1" applyAlignment="1">
      <alignment horizontal="center" vertical="center"/>
    </xf>
    <xf numFmtId="0" fontId="10" fillId="0" borderId="37"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horizontal="left" vertical="center"/>
    </xf>
    <xf numFmtId="0" fontId="33" fillId="0" borderId="0" xfId="0" applyFont="1" applyBorder="1" applyAlignment="1">
      <alignment horizontal="center" vertical="center" wrapText="1"/>
    </xf>
    <xf numFmtId="0" fontId="12" fillId="0" borderId="0" xfId="0" applyFont="1" applyAlignment="1">
      <alignment vertical="center" wrapText="1"/>
    </xf>
    <xf numFmtId="0" fontId="11" fillId="0" borderId="37"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vertical="top" wrapText="1"/>
    </xf>
    <xf numFmtId="0" fontId="11" fillId="0" borderId="0" xfId="0" applyFont="1" applyBorder="1" applyAlignment="1">
      <alignment vertical="center" wrapText="1"/>
    </xf>
    <xf numFmtId="0" fontId="12" fillId="0" borderId="0" xfId="0" applyFont="1" applyAlignment="1">
      <alignment horizontal="right" vertical="center"/>
    </xf>
    <xf numFmtId="0" fontId="14" fillId="0" borderId="0" xfId="0" applyFont="1" applyBorder="1" applyAlignment="1">
      <alignment horizontal="center" vertical="center"/>
    </xf>
    <xf numFmtId="0" fontId="11" fillId="0" borderId="0" xfId="0" applyFont="1" applyBorder="1" applyAlignment="1">
      <alignment horizontal="left" vertical="center" wrapText="1"/>
    </xf>
    <xf numFmtId="0" fontId="14" fillId="0" borderId="0" xfId="0" applyFont="1" applyAlignment="1">
      <alignment vertical="center"/>
    </xf>
    <xf numFmtId="0" fontId="37" fillId="0" borderId="0" xfId="0" applyFont="1" applyBorder="1" applyAlignment="1">
      <alignment horizontal="center" vertical="center"/>
    </xf>
    <xf numFmtId="0" fontId="11" fillId="0" borderId="0" xfId="0" applyFont="1" applyBorder="1" applyAlignment="1">
      <alignment horizontal="left" vertical="center" indent="3"/>
    </xf>
    <xf numFmtId="0" fontId="14" fillId="0" borderId="0" xfId="0" applyFont="1" applyAlignment="1">
      <alignment horizontal="center" vertical="center"/>
    </xf>
    <xf numFmtId="0" fontId="14" fillId="0" borderId="0" xfId="0" applyFont="1" applyAlignment="1">
      <alignment horizontal="left" vertical="center"/>
    </xf>
    <xf numFmtId="0" fontId="11" fillId="0" borderId="38" xfId="0" applyFont="1" applyBorder="1" applyAlignment="1">
      <alignment vertical="center"/>
    </xf>
    <xf numFmtId="0" fontId="10" fillId="0" borderId="34" xfId="0" applyFont="1" applyBorder="1" applyAlignment="1">
      <alignment vertical="center"/>
    </xf>
    <xf numFmtId="0" fontId="11" fillId="0" borderId="0" xfId="0" applyFont="1"/>
    <xf numFmtId="0" fontId="20" fillId="0" borderId="0" xfId="0" applyFont="1" applyBorder="1" applyAlignment="1">
      <alignment vertical="center"/>
    </xf>
    <xf numFmtId="0" fontId="11" fillId="0" borderId="0" xfId="0" applyFont="1" applyAlignment="1"/>
    <xf numFmtId="0" fontId="11" fillId="0" borderId="0" xfId="0" applyFont="1" applyBorder="1" applyAlignment="1">
      <alignment horizontal="center"/>
    </xf>
    <xf numFmtId="0" fontId="10" fillId="0" borderId="0" xfId="0" applyFont="1"/>
    <xf numFmtId="0" fontId="11" fillId="0" borderId="0" xfId="0" applyFont="1" applyAlignment="1">
      <alignment vertical="center" wrapText="1"/>
    </xf>
    <xf numFmtId="0" fontId="11" fillId="0" borderId="20" xfId="0" applyFont="1" applyBorder="1" applyAlignment="1"/>
    <xf numFmtId="0" fontId="11" fillId="0" borderId="0" xfId="0" applyFont="1" applyAlignment="1">
      <alignment wrapText="1"/>
    </xf>
    <xf numFmtId="0" fontId="36" fillId="0" borderId="52" xfId="1" applyFont="1" applyBorder="1" applyAlignment="1">
      <alignment vertical="top" wrapText="1"/>
    </xf>
    <xf numFmtId="0" fontId="11" fillId="0" borderId="19" xfId="0" applyFont="1" applyBorder="1" applyAlignment="1"/>
    <xf numFmtId="0" fontId="11" fillId="0" borderId="0" xfId="0" applyFont="1" applyBorder="1"/>
    <xf numFmtId="0" fontId="11" fillId="0" borderId="9" xfId="0" applyFont="1" applyBorder="1" applyAlignment="1"/>
    <xf numFmtId="0" fontId="11" fillId="0" borderId="39" xfId="0" applyFont="1" applyBorder="1" applyAlignment="1">
      <alignment horizontal="left" vertical="center"/>
    </xf>
    <xf numFmtId="0" fontId="11" fillId="0" borderId="23" xfId="0" applyFont="1" applyBorder="1" applyAlignment="1">
      <alignment horizontal="left" vertical="center"/>
    </xf>
    <xf numFmtId="0" fontId="11" fillId="0" borderId="81" xfId="0" applyFont="1" applyBorder="1" applyAlignment="1">
      <alignment horizontal="left" vertical="center"/>
    </xf>
    <xf numFmtId="0" fontId="11" fillId="0" borderId="0" xfId="0" applyFont="1" applyAlignment="1">
      <alignment horizontal="left" vertical="center"/>
    </xf>
    <xf numFmtId="0" fontId="11" fillId="0" borderId="77" xfId="0" quotePrefix="1" applyFont="1" applyBorder="1" applyAlignment="1">
      <alignment horizontal="right" vertical="center"/>
    </xf>
    <xf numFmtId="0" fontId="11" fillId="0" borderId="77" xfId="0" applyFont="1" applyBorder="1" applyAlignment="1">
      <alignment vertical="center"/>
    </xf>
    <xf numFmtId="0" fontId="10" fillId="0" borderId="0" xfId="0" applyFont="1" applyAlignment="1">
      <alignment horizontal="left"/>
    </xf>
    <xf numFmtId="0" fontId="37" fillId="0" borderId="0" xfId="0" applyFont="1" applyBorder="1" applyAlignment="1">
      <alignment vertical="center"/>
    </xf>
    <xf numFmtId="0" fontId="11" fillId="0" borderId="6" xfId="0" applyFont="1" applyBorder="1" applyAlignment="1"/>
    <xf numFmtId="0" fontId="19" fillId="0" borderId="0" xfId="0" applyFont="1" applyAlignment="1"/>
    <xf numFmtId="0" fontId="19" fillId="0" borderId="0" xfId="0" applyFont="1" applyAlignment="1">
      <alignment horizontal="right"/>
    </xf>
    <xf numFmtId="0" fontId="11" fillId="0" borderId="3" xfId="0" applyFont="1" applyBorder="1"/>
    <xf numFmtId="0" fontId="11" fillId="0" borderId="4" xfId="0" applyFont="1" applyBorder="1"/>
    <xf numFmtId="0" fontId="15" fillId="0" borderId="0" xfId="0" applyFont="1"/>
    <xf numFmtId="0" fontId="11" fillId="0" borderId="0" xfId="0" applyFont="1" applyAlignment="1">
      <alignment horizontal="center" vertical="center"/>
    </xf>
    <xf numFmtId="0" fontId="11" fillId="0" borderId="20" xfId="0" applyFont="1" applyBorder="1" applyAlignment="1">
      <alignment horizontal="left" vertical="top"/>
    </xf>
    <xf numFmtId="0" fontId="11" fillId="0" borderId="78" xfId="0" applyFont="1" applyBorder="1" applyAlignment="1">
      <alignment horizontal="left" vertical="top"/>
    </xf>
    <xf numFmtId="0" fontId="11" fillId="0" borderId="19" xfId="0" applyFont="1" applyBorder="1" applyAlignment="1">
      <alignment horizontal="left" vertical="top"/>
    </xf>
    <xf numFmtId="0" fontId="11" fillId="0" borderId="24" xfId="0" applyFont="1" applyBorder="1" applyAlignment="1">
      <alignment horizontal="left" vertical="top"/>
    </xf>
    <xf numFmtId="0" fontId="11" fillId="0" borderId="30" xfId="0" applyFont="1" applyBorder="1"/>
    <xf numFmtId="0" fontId="11" fillId="0" borderId="1" xfId="0" applyFont="1" applyBorder="1"/>
    <xf numFmtId="0" fontId="11" fillId="0" borderId="54" xfId="0" applyFont="1" applyBorder="1"/>
    <xf numFmtId="0" fontId="11" fillId="0" borderId="18" xfId="0" applyFont="1" applyBorder="1" applyAlignment="1">
      <alignment horizontal="left" vertical="top"/>
    </xf>
    <xf numFmtId="0" fontId="11" fillId="0" borderId="28" xfId="0" applyFont="1" applyBorder="1" applyAlignment="1">
      <alignment horizontal="left" vertical="top"/>
    </xf>
    <xf numFmtId="0" fontId="11" fillId="0" borderId="45" xfId="0" applyFont="1" applyBorder="1"/>
    <xf numFmtId="0" fontId="11" fillId="0" borderId="2" xfId="0" applyFont="1" applyBorder="1"/>
    <xf numFmtId="0" fontId="11" fillId="0" borderId="63" xfId="0" applyFont="1" applyBorder="1"/>
    <xf numFmtId="0" fontId="11" fillId="0" borderId="46" xfId="0" applyFont="1" applyBorder="1"/>
    <xf numFmtId="0" fontId="11" fillId="0" borderId="64" xfId="0" applyFont="1" applyBorder="1"/>
    <xf numFmtId="0" fontId="10" fillId="0" borderId="10" xfId="0" applyFont="1" applyBorder="1" applyAlignment="1"/>
    <xf numFmtId="0" fontId="10" fillId="0" borderId="21" xfId="0" applyFont="1" applyBorder="1" applyAlignment="1"/>
    <xf numFmtId="0" fontId="10" fillId="0" borderId="11" xfId="0" applyFont="1" applyBorder="1" applyAlignment="1"/>
    <xf numFmtId="0" fontId="11" fillId="0" borderId="41" xfId="0" applyFont="1" applyBorder="1"/>
    <xf numFmtId="0" fontId="11" fillId="0" borderId="55" xfId="0" applyFont="1" applyBorder="1"/>
    <xf numFmtId="0" fontId="11" fillId="0" borderId="42" xfId="0" applyFont="1" applyBorder="1"/>
    <xf numFmtId="0" fontId="11" fillId="0" borderId="60" xfId="0" applyFont="1" applyBorder="1"/>
    <xf numFmtId="0" fontId="11" fillId="0" borderId="59" xfId="0" applyFont="1" applyBorder="1"/>
    <xf numFmtId="0" fontId="11" fillId="0" borderId="70" xfId="0" applyFont="1" applyBorder="1"/>
    <xf numFmtId="0" fontId="11" fillId="0" borderId="68" xfId="0" applyFont="1" applyBorder="1"/>
    <xf numFmtId="0" fontId="11" fillId="0" borderId="69" xfId="0" applyFont="1" applyBorder="1"/>
    <xf numFmtId="0" fontId="11" fillId="0" borderId="66" xfId="0" applyFont="1" applyBorder="1"/>
    <xf numFmtId="0" fontId="11" fillId="0" borderId="67" xfId="0" applyFont="1" applyBorder="1"/>
    <xf numFmtId="0" fontId="11" fillId="0" borderId="47" xfId="0" applyFont="1" applyBorder="1"/>
    <xf numFmtId="0" fontId="11" fillId="0" borderId="12" xfId="0" applyFont="1" applyBorder="1"/>
    <xf numFmtId="0" fontId="11" fillId="0" borderId="13" xfId="0" applyFont="1" applyBorder="1"/>
    <xf numFmtId="0" fontId="11" fillId="0" borderId="48" xfId="0" applyFont="1" applyBorder="1"/>
    <xf numFmtId="0" fontId="11" fillId="0" borderId="14" xfId="0" applyFont="1" applyBorder="1"/>
    <xf numFmtId="0" fontId="11" fillId="0" borderId="0" xfId="0" applyFont="1" applyBorder="1" applyAlignment="1">
      <alignment horizontal="left"/>
    </xf>
    <xf numFmtId="0" fontId="30" fillId="0" borderId="0" xfId="0" applyFont="1" applyBorder="1" applyAlignment="1">
      <alignment vertical="center"/>
    </xf>
    <xf numFmtId="0" fontId="33" fillId="0" borderId="0" xfId="0" applyFont="1" applyAlignment="1">
      <alignment vertical="top"/>
    </xf>
    <xf numFmtId="0" fontId="13" fillId="0" borderId="0" xfId="0" applyFont="1" applyBorder="1" applyAlignment="1">
      <alignment vertical="center"/>
    </xf>
    <xf numFmtId="0" fontId="36" fillId="0" borderId="19" xfId="1" applyFont="1" applyBorder="1" applyAlignment="1">
      <alignment vertical="top" wrapText="1"/>
    </xf>
    <xf numFmtId="0" fontId="36" fillId="0" borderId="24" xfId="1" applyFont="1" applyBorder="1" applyAlignment="1">
      <alignment vertical="top" wrapText="1"/>
    </xf>
    <xf numFmtId="0" fontId="11" fillId="0" borderId="24" xfId="0" applyFont="1" applyBorder="1" applyAlignment="1">
      <alignment vertical="center"/>
    </xf>
    <xf numFmtId="0" fontId="11" fillId="2" borderId="77" xfId="0" applyFont="1" applyFill="1" applyBorder="1" applyAlignment="1">
      <alignment vertical="center"/>
    </xf>
    <xf numFmtId="0" fontId="11" fillId="2" borderId="21" xfId="0" applyFont="1" applyFill="1" applyBorder="1" applyAlignment="1">
      <alignment vertical="center"/>
    </xf>
    <xf numFmtId="0" fontId="11" fillId="0" borderId="19" xfId="1" applyFont="1" applyBorder="1" applyAlignment="1">
      <alignment vertical="top"/>
    </xf>
    <xf numFmtId="0" fontId="11" fillId="0" borderId="23" xfId="0" applyFont="1" applyBorder="1" applyAlignment="1">
      <alignment vertical="center"/>
    </xf>
    <xf numFmtId="0" fontId="11" fillId="0" borderId="57" xfId="0" applyFont="1" applyBorder="1" applyAlignment="1">
      <alignment vertical="center"/>
    </xf>
    <xf numFmtId="0" fontId="14" fillId="0" borderId="0" xfId="0" applyFont="1" applyBorder="1" applyAlignment="1">
      <alignment horizontal="center"/>
    </xf>
    <xf numFmtId="0" fontId="11" fillId="0" borderId="50" xfId="0" applyFont="1" applyBorder="1" applyAlignment="1">
      <alignment horizontal="center" vertical="center"/>
    </xf>
    <xf numFmtId="0" fontId="11" fillId="0" borderId="49" xfId="0" applyFont="1" applyBorder="1" applyAlignment="1">
      <alignment horizontal="center" vertical="center"/>
    </xf>
    <xf numFmtId="0" fontId="11" fillId="0" borderId="58" xfId="0" applyFont="1" applyBorder="1" applyAlignment="1">
      <alignment horizontal="center" vertical="center"/>
    </xf>
    <xf numFmtId="0" fontId="11" fillId="0" borderId="71" xfId="0" applyFont="1" applyBorder="1" applyAlignment="1">
      <alignment horizontal="center" vertical="center"/>
    </xf>
    <xf numFmtId="0" fontId="11" fillId="0" borderId="51" xfId="0" applyFont="1" applyBorder="1" applyAlignment="1">
      <alignment horizontal="center" vertical="center"/>
    </xf>
    <xf numFmtId="0" fontId="42" fillId="0" borderId="0" xfId="0" applyFont="1" applyAlignment="1">
      <alignment vertical="center" wrapText="1"/>
    </xf>
    <xf numFmtId="0" fontId="43" fillId="0" borderId="0" xfId="0" applyFont="1" applyAlignment="1">
      <alignment vertical="center"/>
    </xf>
    <xf numFmtId="0" fontId="19" fillId="0" borderId="0" xfId="0" applyFont="1" applyBorder="1"/>
    <xf numFmtId="0" fontId="19" fillId="0" borderId="0" xfId="0" applyFont="1" applyBorder="1" applyAlignment="1">
      <alignment horizontal="center"/>
    </xf>
    <xf numFmtId="0" fontId="19" fillId="0" borderId="1" xfId="0" applyFont="1" applyBorder="1" applyAlignment="1">
      <alignment horizontal="left"/>
    </xf>
    <xf numFmtId="0" fontId="19" fillId="0" borderId="1" xfId="0" applyFont="1" applyBorder="1" applyAlignment="1"/>
    <xf numFmtId="0" fontId="19" fillId="0" borderId="1" xfId="0" applyFont="1" applyBorder="1"/>
    <xf numFmtId="0" fontId="19" fillId="0" borderId="0" xfId="0" applyFont="1" applyBorder="1" applyAlignment="1"/>
    <xf numFmtId="0" fontId="19" fillId="0" borderId="3" xfId="0" applyFont="1" applyBorder="1" applyAlignment="1">
      <alignment horizontal="center"/>
    </xf>
    <xf numFmtId="0" fontId="19" fillId="0" borderId="4" xfId="0" applyFont="1" applyBorder="1" applyAlignment="1">
      <alignment horizontal="center"/>
    </xf>
    <xf numFmtId="0" fontId="19" fillId="0" borderId="52" xfId="0" applyFont="1" applyBorder="1" applyAlignment="1">
      <alignment horizontal="center"/>
    </xf>
    <xf numFmtId="0" fontId="18" fillId="0" borderId="0" xfId="0" applyFont="1"/>
    <xf numFmtId="0" fontId="19" fillId="0" borderId="20" xfId="0" applyFont="1" applyBorder="1" applyAlignment="1">
      <alignment horizontal="left" vertical="center" wrapText="1"/>
    </xf>
    <xf numFmtId="0" fontId="19" fillId="0" borderId="20" xfId="0" applyFont="1" applyBorder="1" applyAlignment="1">
      <alignment horizontal="center" vertical="center" wrapText="1"/>
    </xf>
    <xf numFmtId="20" fontId="19" fillId="0" borderId="20" xfId="0" applyNumberFormat="1" applyFont="1" applyBorder="1" applyAlignment="1">
      <alignment horizontal="center" vertical="center"/>
    </xf>
    <xf numFmtId="0" fontId="19" fillId="0" borderId="19" xfId="0" applyFont="1" applyBorder="1" applyAlignment="1">
      <alignment horizontal="left" vertical="center" wrapText="1"/>
    </xf>
    <xf numFmtId="20" fontId="19" fillId="0" borderId="19" xfId="0" applyNumberFormat="1" applyFont="1" applyBorder="1" applyAlignment="1">
      <alignment horizontal="center" vertical="center"/>
    </xf>
    <xf numFmtId="0" fontId="19"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9" fillId="0" borderId="19" xfId="0" applyFont="1" applyBorder="1" applyAlignment="1">
      <alignment horizontal="right" vertical="center" wrapText="1"/>
    </xf>
    <xf numFmtId="0" fontId="19" fillId="0" borderId="19" xfId="0" applyFont="1" applyBorder="1" applyAlignment="1">
      <alignment horizontal="center" vertical="center"/>
    </xf>
    <xf numFmtId="0" fontId="19" fillId="0" borderId="28" xfId="0" applyFont="1" applyBorder="1" applyAlignment="1">
      <alignment vertical="center" wrapText="1"/>
    </xf>
    <xf numFmtId="0" fontId="19" fillId="0" borderId="29" xfId="0" applyFont="1" applyBorder="1" applyAlignment="1">
      <alignment vertical="center" wrapText="1"/>
    </xf>
    <xf numFmtId="0" fontId="19" fillId="0" borderId="19" xfId="0" applyFont="1" applyBorder="1" applyAlignment="1">
      <alignment horizontal="left"/>
    </xf>
    <xf numFmtId="0" fontId="19" fillId="0" borderId="37" xfId="0" applyFont="1" applyBorder="1" applyAlignment="1">
      <alignment vertical="center" wrapText="1"/>
    </xf>
    <xf numFmtId="0" fontId="19" fillId="0" borderId="38" xfId="0" applyFont="1" applyBorder="1" applyAlignment="1">
      <alignment vertical="center" wrapText="1"/>
    </xf>
    <xf numFmtId="20" fontId="19" fillId="0" borderId="19" xfId="0" applyNumberFormat="1" applyFont="1" applyBorder="1" applyAlignment="1">
      <alignment horizontal="left"/>
    </xf>
    <xf numFmtId="0" fontId="19" fillId="0" borderId="34" xfId="0" applyFont="1" applyBorder="1" applyAlignment="1">
      <alignment vertical="center" wrapText="1"/>
    </xf>
    <xf numFmtId="0" fontId="19" fillId="0" borderId="40" xfId="0" applyFont="1" applyBorder="1" applyAlignment="1">
      <alignment vertical="center" wrapText="1"/>
    </xf>
    <xf numFmtId="0" fontId="18" fillId="0" borderId="23" xfId="0" applyFont="1" applyBorder="1" applyAlignment="1">
      <alignment horizontal="center" vertical="center"/>
    </xf>
    <xf numFmtId="0" fontId="15" fillId="0" borderId="43" xfId="0" applyFont="1" applyBorder="1" applyAlignment="1">
      <alignment horizontal="right" vertical="center"/>
    </xf>
    <xf numFmtId="0" fontId="15" fillId="0" borderId="1" xfId="0" applyFont="1" applyBorder="1" applyAlignment="1">
      <alignment vertical="center"/>
    </xf>
    <xf numFmtId="0" fontId="44" fillId="0" borderId="0" xfId="0" applyFont="1" applyAlignment="1">
      <alignment vertical="center" wrapText="1"/>
    </xf>
    <xf numFmtId="0" fontId="26" fillId="0" borderId="0" xfId="0" applyFont="1" applyBorder="1" applyAlignment="1">
      <alignment horizontal="center"/>
    </xf>
    <xf numFmtId="0" fontId="26" fillId="0" borderId="0" xfId="0" applyFont="1" applyAlignment="1">
      <alignment horizontal="center" vertical="top"/>
    </xf>
    <xf numFmtId="0" fontId="15" fillId="0" borderId="0" xfId="0" applyFont="1" applyBorder="1" applyAlignment="1">
      <alignment horizontal="left" vertical="top"/>
    </xf>
    <xf numFmtId="0" fontId="26" fillId="0" borderId="0" xfId="0" applyFont="1" applyBorder="1" applyAlignment="1">
      <alignment horizontal="center" vertical="top"/>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center" vertical="center"/>
    </xf>
    <xf numFmtId="0" fontId="28" fillId="0" borderId="0" xfId="0" applyFont="1" applyAlignment="1">
      <alignment horizontal="right" vertical="center"/>
    </xf>
    <xf numFmtId="0" fontId="28" fillId="0" borderId="0" xfId="0" applyFont="1" applyAlignment="1">
      <alignment horizontal="center" vertical="center"/>
    </xf>
    <xf numFmtId="0" fontId="28" fillId="0" borderId="0" xfId="0" applyFont="1" applyBorder="1" applyAlignment="1">
      <alignment horizontal="right" vertical="center"/>
    </xf>
    <xf numFmtId="0" fontId="28" fillId="0" borderId="0" xfId="0" applyFont="1" applyBorder="1" applyAlignment="1">
      <alignment vertical="center"/>
    </xf>
    <xf numFmtId="0" fontId="15" fillId="0" borderId="0" xfId="0" applyFont="1" applyBorder="1" applyAlignment="1">
      <alignment horizontal="right" vertical="center"/>
    </xf>
    <xf numFmtId="0" fontId="10" fillId="0" borderId="45" xfId="0" applyFont="1" applyBorder="1" applyAlignment="1">
      <alignment horizontal="center" vertical="center"/>
    </xf>
    <xf numFmtId="0" fontId="19" fillId="0" borderId="19" xfId="0" applyFont="1" applyBorder="1" applyAlignment="1">
      <alignment horizontal="center" vertical="center" wrapText="1"/>
    </xf>
    <xf numFmtId="0" fontId="19" fillId="0" borderId="19" xfId="0" applyFont="1" applyBorder="1" applyAlignment="1">
      <alignment horizontal="right" vertical="center" wrapText="1"/>
    </xf>
    <xf numFmtId="0" fontId="7" fillId="0" borderId="6" xfId="1" applyFont="1" applyBorder="1"/>
    <xf numFmtId="0" fontId="7" fillId="0" borderId="6" xfId="2" applyFont="1" applyFill="1" applyBorder="1"/>
    <xf numFmtId="0" fontId="11" fillId="0" borderId="11" xfId="0" applyFont="1" applyBorder="1" applyAlignment="1">
      <alignment vertical="center"/>
    </xf>
    <xf numFmtId="0" fontId="26" fillId="0" borderId="0" xfId="0" applyFont="1" applyAlignment="1">
      <alignment horizontal="right" vertical="top"/>
    </xf>
    <xf numFmtId="0" fontId="16" fillId="0" borderId="2" xfId="0" applyFont="1" applyBorder="1" applyAlignment="1">
      <alignment vertical="center"/>
    </xf>
    <xf numFmtId="0" fontId="16" fillId="0" borderId="2" xfId="0" applyFont="1" applyBorder="1" applyAlignment="1">
      <alignment vertical="center" wrapText="1"/>
    </xf>
    <xf numFmtId="0" fontId="16" fillId="0" borderId="63" xfId="0" applyFont="1" applyBorder="1" applyAlignment="1">
      <alignment vertical="center"/>
    </xf>
    <xf numFmtId="1" fontId="11" fillId="0" borderId="19" xfId="1" applyNumberFormat="1" applyFont="1" applyBorder="1" applyAlignment="1">
      <alignment horizontal="left" vertical="top"/>
    </xf>
    <xf numFmtId="1" fontId="11" fillId="0" borderId="19" xfId="1" quotePrefix="1" applyNumberFormat="1" applyFont="1" applyBorder="1" applyAlignment="1">
      <alignment horizontal="left" vertical="top"/>
    </xf>
    <xf numFmtId="0" fontId="15" fillId="0" borderId="37"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8" xfId="0" applyFont="1" applyBorder="1" applyAlignment="1">
      <alignment horizontal="center" vertical="center" wrapText="1"/>
    </xf>
    <xf numFmtId="1" fontId="11" fillId="0" borderId="54" xfId="1" quotePrefix="1" applyNumberFormat="1" applyFont="1" applyBorder="1" applyAlignment="1">
      <alignment horizontal="left" vertical="top"/>
    </xf>
    <xf numFmtId="0" fontId="11" fillId="0" borderId="44" xfId="0" applyFont="1" applyBorder="1" applyAlignment="1">
      <alignment horizontal="left" vertical="center"/>
    </xf>
    <xf numFmtId="0" fontId="19" fillId="0" borderId="6" xfId="0" applyFont="1" applyBorder="1"/>
    <xf numFmtId="0" fontId="33" fillId="0" borderId="0" xfId="0" applyFont="1" applyAlignment="1">
      <alignment horizontal="center" vertical="top"/>
    </xf>
    <xf numFmtId="0" fontId="11" fillId="0" borderId="37" xfId="0" applyFont="1" applyBorder="1" applyAlignment="1">
      <alignment horizontal="center" vertical="center" wrapText="1"/>
    </xf>
    <xf numFmtId="0" fontId="11" fillId="0" borderId="39" xfId="0" applyFont="1" applyBorder="1" applyAlignment="1">
      <alignment horizontal="center" vertical="center" wrapText="1"/>
    </xf>
    <xf numFmtId="0" fontId="15" fillId="0" borderId="0" xfId="0" applyFont="1" applyBorder="1" applyAlignment="1">
      <alignment horizontal="right" vertical="center"/>
    </xf>
    <xf numFmtId="0" fontId="15" fillId="0" borderId="0" xfId="0" applyFont="1" applyAlignment="1">
      <alignment horizontal="right" vertical="center"/>
    </xf>
    <xf numFmtId="0" fontId="10" fillId="0" borderId="39" xfId="0" applyFont="1" applyBorder="1" applyAlignment="1">
      <alignment horizontal="center" vertical="center" wrapText="1"/>
    </xf>
    <xf numFmtId="0" fontId="13" fillId="0" borderId="0" xfId="0" applyFont="1" applyBorder="1" applyAlignment="1">
      <alignment horizontal="center" vertical="center" wrapText="1"/>
    </xf>
    <xf numFmtId="0" fontId="15" fillId="0" borderId="43" xfId="0" applyFont="1" applyBorder="1" applyAlignment="1">
      <alignment horizontal="righ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41" xfId="0" applyFont="1" applyBorder="1" applyAlignment="1">
      <alignment horizontal="center" vertical="center"/>
    </xf>
    <xf numFmtId="0" fontId="11" fillId="0" borderId="55" xfId="0" applyFont="1" applyBorder="1" applyAlignment="1">
      <alignment horizontal="center" vertical="center"/>
    </xf>
    <xf numFmtId="0" fontId="11" fillId="0" borderId="42" xfId="0" applyFont="1" applyBorder="1" applyAlignment="1">
      <alignment horizontal="center" vertical="center"/>
    </xf>
    <xf numFmtId="0" fontId="15" fillId="0" borderId="1" xfId="0" applyFont="1" applyBorder="1" applyAlignment="1">
      <alignment horizontal="center" vertical="center"/>
    </xf>
    <xf numFmtId="0" fontId="36" fillId="0" borderId="19" xfId="1" applyFont="1" applyBorder="1" applyAlignment="1">
      <alignment horizontal="center" vertical="top" wrapText="1"/>
    </xf>
    <xf numFmtId="167" fontId="36" fillId="0" borderId="19" xfId="1" applyNumberFormat="1" applyFont="1" applyBorder="1" applyAlignment="1">
      <alignment horizontal="center" vertical="top" wrapText="1"/>
    </xf>
    <xf numFmtId="0" fontId="11" fillId="0" borderId="20" xfId="0" applyFont="1" applyBorder="1" applyAlignment="1">
      <alignment horizontal="center" vertical="center"/>
    </xf>
    <xf numFmtId="0" fontId="46" fillId="0" borderId="10" xfId="0" applyFont="1" applyBorder="1" applyAlignment="1">
      <alignment horizontal="center" vertical="center"/>
    </xf>
    <xf numFmtId="0" fontId="46" fillId="0" borderId="0" xfId="0" applyFont="1" applyAlignment="1">
      <alignment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5" fillId="0" borderId="0" xfId="0" applyFont="1" applyBorder="1" applyAlignment="1">
      <alignment horizontal="center" vertical="center"/>
    </xf>
    <xf numFmtId="0" fontId="11" fillId="0" borderId="0" xfId="0" applyFont="1" applyAlignment="1">
      <alignment wrapText="1"/>
    </xf>
    <xf numFmtId="0" fontId="15" fillId="0" borderId="0" xfId="0" applyFont="1" applyBorder="1" applyAlignment="1">
      <alignment horizontal="right" vertical="center"/>
    </xf>
    <xf numFmtId="0" fontId="11" fillId="0" borderId="24" xfId="0" applyFont="1" applyBorder="1" applyAlignment="1">
      <alignment horizontal="left" vertical="top"/>
    </xf>
    <xf numFmtId="0" fontId="11" fillId="0" borderId="30" xfId="0" applyFont="1" applyBorder="1" applyAlignment="1">
      <alignment horizontal="center" vertical="center"/>
    </xf>
    <xf numFmtId="0" fontId="11" fillId="0" borderId="0" xfId="0" applyFont="1" applyAlignment="1">
      <alignment horizontal="center" vertical="center"/>
    </xf>
    <xf numFmtId="0" fontId="11" fillId="0" borderId="26"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wrapText="1"/>
    </xf>
    <xf numFmtId="0" fontId="15" fillId="0" borderId="0" xfId="0" applyFont="1" applyBorder="1" applyAlignment="1">
      <alignment horizontal="center" vertical="center"/>
    </xf>
    <xf numFmtId="0" fontId="11" fillId="0" borderId="24" xfId="0" applyFont="1" applyBorder="1" applyAlignment="1">
      <alignment horizontal="left" vertical="top"/>
    </xf>
    <xf numFmtId="0" fontId="15" fillId="0" borderId="0" xfId="0" applyFont="1" applyBorder="1" applyAlignment="1">
      <alignment horizontal="right" vertical="center"/>
    </xf>
    <xf numFmtId="0" fontId="11" fillId="0" borderId="0" xfId="0" applyFont="1" applyAlignment="1">
      <alignment horizontal="center" vertical="center"/>
    </xf>
    <xf numFmtId="0" fontId="11" fillId="0" borderId="30" xfId="0" applyFont="1" applyBorder="1" applyAlignment="1">
      <alignment horizontal="center" vertical="center"/>
    </xf>
    <xf numFmtId="0" fontId="11" fillId="0" borderId="26" xfId="0" applyFont="1" applyBorder="1" applyAlignment="1">
      <alignment horizontal="center" vertical="center"/>
    </xf>
    <xf numFmtId="0" fontId="10"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5" fillId="0" borderId="0" xfId="0" applyFont="1" applyBorder="1" applyAlignment="1">
      <alignment horizontal="center" vertical="center"/>
    </xf>
    <xf numFmtId="0" fontId="11" fillId="0" borderId="0" xfId="0" applyFont="1" applyAlignment="1">
      <alignment wrapText="1"/>
    </xf>
    <xf numFmtId="0" fontId="15" fillId="0" borderId="0" xfId="0" applyFont="1" applyBorder="1" applyAlignment="1">
      <alignment horizontal="right" vertical="center"/>
    </xf>
    <xf numFmtId="0" fontId="11" fillId="0" borderId="24" xfId="0" applyFont="1" applyBorder="1" applyAlignment="1">
      <alignment horizontal="left" vertical="top"/>
    </xf>
    <xf numFmtId="0" fontId="11" fillId="0" borderId="30" xfId="0" applyFont="1" applyBorder="1" applyAlignment="1">
      <alignment horizontal="center" vertical="center"/>
    </xf>
    <xf numFmtId="0" fontId="11" fillId="0" borderId="0" xfId="0" applyFont="1" applyAlignment="1">
      <alignment horizontal="center" vertical="center"/>
    </xf>
    <xf numFmtId="0" fontId="11" fillId="0" borderId="26" xfId="0" applyFont="1" applyBorder="1" applyAlignment="1">
      <alignment horizontal="center" vertical="center"/>
    </xf>
    <xf numFmtId="0" fontId="10" fillId="0" borderId="54" xfId="0" applyFont="1" applyBorder="1"/>
    <xf numFmtId="0" fontId="10" fillId="0" borderId="47" xfId="0" applyFont="1" applyBorder="1"/>
    <xf numFmtId="0" fontId="10" fillId="0" borderId="68" xfId="0" applyFont="1" applyBorder="1"/>
    <xf numFmtId="0" fontId="10" fillId="0" borderId="30" xfId="0" applyFont="1" applyBorder="1"/>
    <xf numFmtId="0" fontId="10" fillId="0" borderId="13" xfId="0" applyFont="1" applyBorder="1"/>
    <xf numFmtId="0" fontId="10" fillId="0" borderId="48" xfId="0" applyFont="1" applyBorder="1"/>
    <xf numFmtId="0" fontId="10" fillId="0" borderId="14" xfId="0" applyFont="1" applyBorder="1"/>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wrapText="1"/>
    </xf>
    <xf numFmtId="0" fontId="15" fillId="0" borderId="0" xfId="0" applyFont="1" applyBorder="1" applyAlignment="1">
      <alignment horizontal="center" vertical="center"/>
    </xf>
    <xf numFmtId="0" fontId="11" fillId="0" borderId="24" xfId="0" applyFont="1" applyBorder="1" applyAlignment="1">
      <alignment horizontal="left" vertical="top"/>
    </xf>
    <xf numFmtId="0" fontId="15" fillId="0" borderId="0" xfId="0" applyFont="1" applyBorder="1" applyAlignment="1">
      <alignment horizontal="right" vertical="center"/>
    </xf>
    <xf numFmtId="0" fontId="11" fillId="0" borderId="0" xfId="0" applyFont="1" applyAlignment="1">
      <alignment horizontal="center" vertical="center"/>
    </xf>
    <xf numFmtId="0" fontId="11" fillId="0" borderId="30" xfId="0" applyFont="1" applyBorder="1" applyAlignment="1">
      <alignment horizontal="center" vertical="center"/>
    </xf>
    <xf numFmtId="0" fontId="11" fillId="0" borderId="26" xfId="0" applyFont="1" applyBorder="1" applyAlignment="1">
      <alignment horizontal="center" vertical="center"/>
    </xf>
    <xf numFmtId="0" fontId="28" fillId="0" borderId="0" xfId="0" applyFont="1" applyAlignment="1">
      <alignment horizontal="right" vertical="center"/>
    </xf>
    <xf numFmtId="0" fontId="11" fillId="0" borderId="0" xfId="0" applyFont="1" applyBorder="1" applyAlignment="1">
      <alignment horizontal="center" vertical="center"/>
    </xf>
    <xf numFmtId="0" fontId="11" fillId="0" borderId="38" xfId="0" applyFont="1" applyBorder="1" applyAlignment="1">
      <alignment horizontal="center" vertical="center"/>
    </xf>
    <xf numFmtId="0" fontId="0" fillId="3" borderId="0" xfId="0" applyFill="1" applyAlignment="1" applyProtection="1">
      <protection hidden="1"/>
    </xf>
    <xf numFmtId="0" fontId="47" fillId="3" borderId="0" xfId="0" applyFont="1" applyFill="1" applyProtection="1">
      <protection hidden="1"/>
    </xf>
    <xf numFmtId="0" fontId="0" fillId="3" borderId="0" xfId="0" applyFill="1" applyProtection="1">
      <protection hidden="1"/>
    </xf>
    <xf numFmtId="0" fontId="47" fillId="3" borderId="0" xfId="0" quotePrefix="1" applyFont="1" applyFill="1" applyAlignment="1" applyProtection="1">
      <alignment horizontal="center"/>
      <protection hidden="1"/>
    </xf>
    <xf numFmtId="0" fontId="10" fillId="0" borderId="35" xfId="0" applyFont="1" applyBorder="1" applyAlignment="1">
      <alignment horizontal="center" vertical="center"/>
    </xf>
    <xf numFmtId="0" fontId="11" fillId="0" borderId="37" xfId="0" applyFont="1" applyBorder="1" applyAlignment="1">
      <alignment vertical="center"/>
    </xf>
    <xf numFmtId="0" fontId="11" fillId="0" borderId="15" xfId="1" applyFont="1" applyBorder="1" applyAlignment="1">
      <alignment horizontal="center" vertical="center"/>
    </xf>
    <xf numFmtId="0" fontId="11" fillId="0" borderId="20"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80" xfId="0" applyFont="1" applyBorder="1" applyAlignment="1" applyProtection="1">
      <alignment horizontal="center" vertical="center"/>
      <protection hidden="1"/>
    </xf>
    <xf numFmtId="0" fontId="11" fillId="0" borderId="79"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0" fillId="0" borderId="41" xfId="0" applyFont="1" applyBorder="1" applyAlignment="1" applyProtection="1">
      <alignment horizontal="center" vertical="center"/>
      <protection hidden="1"/>
    </xf>
    <xf numFmtId="0" fontId="11" fillId="0" borderId="81" xfId="0" applyFont="1" applyBorder="1" applyAlignment="1" applyProtection="1">
      <alignment horizontal="center" vertical="center"/>
      <protection hidden="1"/>
    </xf>
    <xf numFmtId="0" fontId="11" fillId="0" borderId="95"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10" fillId="0" borderId="22" xfId="0" applyFont="1" applyBorder="1" applyAlignment="1" applyProtection="1">
      <alignment horizontal="center" vertical="center"/>
      <protection hidden="1"/>
    </xf>
    <xf numFmtId="0" fontId="10" fillId="0" borderId="47"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61" xfId="0" applyFont="1" applyBorder="1" applyAlignment="1" applyProtection="1">
      <alignment horizontal="center" vertical="center"/>
      <protection hidden="1"/>
    </xf>
    <xf numFmtId="0" fontId="10" fillId="0" borderId="16" xfId="0" applyFont="1" applyBorder="1" applyAlignment="1" applyProtection="1">
      <alignment vertical="center" textRotation="90"/>
      <protection hidden="1"/>
    </xf>
    <xf numFmtId="0" fontId="10" fillId="0" borderId="12" xfId="0" applyFont="1" applyBorder="1" applyAlignment="1" applyProtection="1">
      <alignment vertical="center" textRotation="90"/>
      <protection hidden="1"/>
    </xf>
    <xf numFmtId="0" fontId="10" fillId="0" borderId="13" xfId="0" applyFont="1" applyBorder="1" applyAlignment="1" applyProtection="1">
      <alignment vertical="center" textRotation="90"/>
      <protection hidden="1"/>
    </xf>
    <xf numFmtId="0" fontId="10" fillId="0" borderId="14" xfId="0" applyFont="1" applyBorder="1" applyAlignment="1" applyProtection="1">
      <alignment vertical="center" textRotation="90"/>
      <protection hidden="1"/>
    </xf>
    <xf numFmtId="0" fontId="10" fillId="0" borderId="47" xfId="0" applyFont="1" applyBorder="1" applyAlignment="1" applyProtection="1">
      <alignment vertical="center" textRotation="90"/>
      <protection hidden="1"/>
    </xf>
    <xf numFmtId="0" fontId="10" fillId="0" borderId="48" xfId="0" applyFont="1" applyBorder="1" applyAlignment="1" applyProtection="1">
      <alignment vertical="center" textRotation="90"/>
      <protection hidden="1"/>
    </xf>
    <xf numFmtId="0" fontId="10" fillId="0" borderId="15" xfId="0" applyFont="1" applyBorder="1" applyAlignment="1" applyProtection="1">
      <alignment vertical="center" textRotation="90"/>
      <protection locked="0"/>
    </xf>
    <xf numFmtId="0" fontId="10" fillId="0" borderId="16" xfId="0" applyFont="1" applyBorder="1" applyAlignment="1" applyProtection="1">
      <alignment vertical="center" textRotation="90"/>
      <protection locked="0"/>
    </xf>
    <xf numFmtId="0" fontId="10" fillId="0" borderId="17" xfId="0" applyFont="1" applyBorder="1" applyAlignment="1" applyProtection="1">
      <alignment vertical="center" textRotation="90"/>
      <protection locked="0"/>
    </xf>
    <xf numFmtId="0" fontId="10" fillId="0" borderId="72" xfId="0" applyFont="1" applyBorder="1" applyAlignment="1" applyProtection="1">
      <alignment vertical="center" textRotation="90"/>
      <protection locked="0"/>
    </xf>
    <xf numFmtId="0" fontId="10" fillId="0" borderId="43" xfId="0" applyFont="1" applyBorder="1" applyAlignment="1" applyProtection="1">
      <alignment vertical="center" textRotation="90"/>
      <protection locked="0"/>
    </xf>
    <xf numFmtId="0" fontId="10" fillId="0" borderId="26" xfId="0" applyFont="1" applyBorder="1" applyAlignment="1" applyProtection="1">
      <alignment horizontal="center" vertical="center"/>
      <protection hidden="1"/>
    </xf>
    <xf numFmtId="0" fontId="10" fillId="0" borderId="30" xfId="0" applyFont="1" applyBorder="1" applyAlignment="1" applyProtection="1">
      <alignment horizontal="center" vertical="center"/>
      <protection hidden="1"/>
    </xf>
    <xf numFmtId="0" fontId="50" fillId="0" borderId="82" xfId="1" applyFont="1" applyBorder="1" applyAlignment="1" applyProtection="1">
      <alignment horizontal="center" vertical="center"/>
      <protection locked="0"/>
    </xf>
    <xf numFmtId="0" fontId="48" fillId="0" borderId="82" xfId="1" applyFont="1" applyBorder="1" applyAlignment="1" applyProtection="1">
      <alignment horizontal="center" vertical="center"/>
      <protection locked="0"/>
    </xf>
    <xf numFmtId="0" fontId="48" fillId="0" borderId="94" xfId="1" applyFont="1" applyBorder="1" applyAlignment="1" applyProtection="1">
      <alignment horizontal="center" vertical="center"/>
      <protection locked="0"/>
    </xf>
    <xf numFmtId="0" fontId="48" fillId="0" borderId="93" xfId="1" applyFont="1" applyBorder="1" applyAlignment="1" applyProtection="1">
      <alignment horizontal="center" vertical="center"/>
      <protection locked="0"/>
    </xf>
    <xf numFmtId="0" fontId="11" fillId="0" borderId="41" xfId="0" applyFont="1" applyBorder="1" applyAlignment="1" applyProtection="1">
      <alignment vertical="center"/>
      <protection locked="0"/>
    </xf>
    <xf numFmtId="0" fontId="11" fillId="0" borderId="37"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34" xfId="0" applyFont="1" applyBorder="1" applyAlignment="1" applyProtection="1">
      <alignment vertical="center" wrapText="1"/>
      <protection locked="0"/>
    </xf>
    <xf numFmtId="0" fontId="11" fillId="0" borderId="35" xfId="0" applyFont="1" applyBorder="1" applyAlignment="1" applyProtection="1">
      <alignment vertical="center" wrapText="1"/>
      <protection locked="0"/>
    </xf>
    <xf numFmtId="0" fontId="11" fillId="0" borderId="40" xfId="0" applyFont="1" applyBorder="1" applyAlignment="1" applyProtection="1">
      <alignment vertical="center" wrapText="1"/>
      <protection locked="0"/>
    </xf>
    <xf numFmtId="0" fontId="13" fillId="0" borderId="19" xfId="0" applyFont="1" applyBorder="1" applyAlignment="1" applyProtection="1">
      <alignment horizontal="center" vertical="center" wrapText="1"/>
      <protection hidden="1"/>
    </xf>
    <xf numFmtId="0" fontId="10" fillId="0" borderId="22" xfId="0" applyFont="1" applyBorder="1" applyAlignment="1">
      <alignment horizontal="center" vertical="center"/>
    </xf>
    <xf numFmtId="0" fontId="13" fillId="0" borderId="52" xfId="0" applyFont="1" applyBorder="1" applyAlignment="1" applyProtection="1">
      <alignment horizontal="center" vertical="center" wrapText="1"/>
      <protection hidden="1"/>
    </xf>
    <xf numFmtId="0" fontId="13" fillId="0" borderId="77" xfId="0" applyFont="1" applyBorder="1" applyAlignment="1" applyProtection="1">
      <alignment horizontal="center" vertical="center" wrapText="1"/>
      <protection hidden="1"/>
    </xf>
    <xf numFmtId="0" fontId="10" fillId="0" borderId="77" xfId="0" applyFont="1" applyBorder="1" applyAlignment="1">
      <alignment horizontal="center" vertical="center"/>
    </xf>
    <xf numFmtId="0" fontId="30" fillId="0" borderId="3" xfId="1" applyFont="1" applyBorder="1" applyAlignment="1">
      <alignment horizontal="left" vertical="top" wrapText="1"/>
    </xf>
    <xf numFmtId="0" fontId="30" fillId="0" borderId="4" xfId="1" applyFont="1" applyBorder="1" applyAlignment="1">
      <alignment horizontal="left" vertical="top" wrapText="1"/>
    </xf>
    <xf numFmtId="0" fontId="11" fillId="0" borderId="39"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Protection="1">
      <protection hidden="1"/>
    </xf>
    <xf numFmtId="0" fontId="11" fillId="0" borderId="0" xfId="0" applyFont="1" applyAlignment="1" applyProtection="1">
      <protection hidden="1"/>
    </xf>
    <xf numFmtId="0" fontId="35"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10" fillId="0" borderId="0" xfId="0" applyFont="1" applyBorder="1" applyAlignment="1" applyProtection="1">
      <protection hidden="1"/>
    </xf>
    <xf numFmtId="0" fontId="10" fillId="0" borderId="0" xfId="0" applyFont="1" applyAlignment="1" applyProtection="1">
      <protection hidden="1"/>
    </xf>
    <xf numFmtId="0" fontId="20" fillId="0" borderId="0" xfId="0" applyFont="1" applyAlignment="1" applyProtection="1">
      <alignment vertical="center"/>
      <protection hidden="1"/>
    </xf>
    <xf numFmtId="0" fontId="20" fillId="0" borderId="0" xfId="0" applyFont="1" applyBorder="1" applyAlignme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Border="1" applyAlignment="1" applyProtection="1">
      <protection hidden="1"/>
    </xf>
    <xf numFmtId="0" fontId="15" fillId="0" borderId="0" xfId="0" applyFont="1" applyAlignment="1" applyProtection="1">
      <protection hidden="1"/>
    </xf>
    <xf numFmtId="0" fontId="15" fillId="0" borderId="0" xfId="0" applyFont="1" applyAlignment="1" applyProtection="1">
      <alignment vertical="center"/>
      <protection hidden="1"/>
    </xf>
    <xf numFmtId="0" fontId="26" fillId="0" borderId="0" xfId="0" applyFont="1" applyAlignment="1" applyProtection="1">
      <alignment horizontal="right"/>
      <protection hidden="1"/>
    </xf>
    <xf numFmtId="0" fontId="15" fillId="0" borderId="0" xfId="0" applyFont="1" applyBorder="1" applyAlignment="1" applyProtection="1">
      <alignment horizontal="center"/>
      <protection hidden="1"/>
    </xf>
    <xf numFmtId="0" fontId="20" fillId="0" borderId="1" xfId="0"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11" fillId="0" borderId="0" xfId="0" applyFont="1" applyBorder="1" applyAlignment="1" applyProtection="1">
      <protection hidden="1"/>
    </xf>
    <xf numFmtId="0" fontId="10" fillId="0" borderId="0" xfId="0" applyFont="1" applyProtection="1">
      <protection hidden="1"/>
    </xf>
    <xf numFmtId="0" fontId="22" fillId="0" borderId="0" xfId="1" applyFont="1" applyBorder="1" applyAlignment="1">
      <alignment vertical="center"/>
    </xf>
    <xf numFmtId="0" fontId="22" fillId="0" borderId="0" xfId="1" applyFont="1" applyAlignment="1">
      <alignment vertical="center"/>
    </xf>
    <xf numFmtId="0" fontId="54" fillId="0" borderId="1" xfId="2" applyFont="1" applyFill="1" applyBorder="1" applyAlignment="1">
      <alignment vertical="center"/>
    </xf>
    <xf numFmtId="0" fontId="54" fillId="0" borderId="1" xfId="1" applyFont="1" applyBorder="1" applyAlignment="1">
      <alignment horizontal="center" vertical="center"/>
    </xf>
    <xf numFmtId="1" fontId="4" fillId="0" borderId="1" xfId="1" applyNumberFormat="1" applyFont="1" applyBorder="1" applyAlignment="1">
      <alignment horizontal="center" vertical="center"/>
    </xf>
    <xf numFmtId="0" fontId="30" fillId="0" borderId="3" xfId="1" applyFont="1" applyBorder="1" applyAlignment="1">
      <alignment horizontal="center" vertical="top"/>
    </xf>
    <xf numFmtId="0" fontId="30" fillId="0" borderId="52" xfId="1" applyFont="1" applyBorder="1" applyAlignment="1">
      <alignment horizontal="center" vertical="top"/>
    </xf>
    <xf numFmtId="0" fontId="30" fillId="0" borderId="4" xfId="1" applyFont="1" applyBorder="1" applyAlignment="1">
      <alignment horizontal="center" vertical="top"/>
    </xf>
    <xf numFmtId="0" fontId="54" fillId="0" borderId="3" xfId="1" applyFont="1" applyBorder="1" applyAlignment="1">
      <alignment horizontal="center" vertical="center"/>
    </xf>
    <xf numFmtId="0" fontId="54" fillId="0" borderId="52" xfId="1" applyFont="1" applyBorder="1" applyAlignment="1">
      <alignment horizontal="center" vertical="center"/>
    </xf>
    <xf numFmtId="0" fontId="54" fillId="0" borderId="4" xfId="1" applyFont="1" applyBorder="1" applyAlignment="1">
      <alignment horizontal="center" vertical="center"/>
    </xf>
    <xf numFmtId="0" fontId="31" fillId="0" borderId="3" xfId="1" applyFont="1" applyBorder="1" applyAlignment="1">
      <alignment horizontal="center" vertical="top" wrapText="1"/>
    </xf>
    <xf numFmtId="0" fontId="31" fillId="0" borderId="52" xfId="1" applyFont="1" applyBorder="1" applyAlignment="1">
      <alignment horizontal="center" vertical="top" wrapText="1"/>
    </xf>
    <xf numFmtId="0" fontId="31" fillId="0" borderId="4" xfId="1" applyFont="1" applyBorder="1" applyAlignment="1">
      <alignment horizontal="center" vertical="top"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30" fillId="0" borderId="3" xfId="1" applyFont="1" applyBorder="1" applyAlignment="1">
      <alignment horizontal="left" vertical="top" wrapText="1"/>
    </xf>
    <xf numFmtId="0" fontId="30" fillId="0" borderId="4" xfId="1" applyFont="1" applyBorder="1" applyAlignment="1">
      <alignment horizontal="left" vertical="top" wrapText="1"/>
    </xf>
    <xf numFmtId="0" fontId="9" fillId="0" borderId="52" xfId="1" applyFont="1" applyBorder="1" applyAlignment="1">
      <alignment horizontal="center" vertical="center" wrapText="1"/>
    </xf>
    <xf numFmtId="0" fontId="9" fillId="0" borderId="1" xfId="1" applyFont="1" applyBorder="1" applyAlignment="1">
      <alignment horizontal="center" vertical="center" wrapText="1"/>
    </xf>
    <xf numFmtId="0" fontId="54" fillId="0" borderId="1" xfId="0" applyFont="1" applyBorder="1" applyAlignment="1">
      <alignment horizontal="center" vertical="center"/>
    </xf>
    <xf numFmtId="0" fontId="54" fillId="0" borderId="1" xfId="1" applyFont="1" applyBorder="1" applyAlignment="1">
      <alignment horizontal="center" vertical="center"/>
    </xf>
    <xf numFmtId="0" fontId="22" fillId="0" borderId="43" xfId="1" applyFont="1" applyBorder="1" applyAlignment="1">
      <alignment horizontal="center" vertical="center"/>
    </xf>
    <xf numFmtId="0" fontId="22" fillId="0" borderId="0" xfId="1" applyFont="1" applyBorder="1" applyAlignment="1">
      <alignment horizontal="center" vertical="center"/>
    </xf>
    <xf numFmtId="0" fontId="25" fillId="0" borderId="0" xfId="1" applyFont="1" applyBorder="1" applyAlignment="1">
      <alignment horizontal="center" vertical="center"/>
    </xf>
    <xf numFmtId="0" fontId="26" fillId="0" borderId="0" xfId="1" applyFont="1" applyAlignment="1">
      <alignment horizontal="center"/>
    </xf>
    <xf numFmtId="0" fontId="9" fillId="0" borderId="2"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center" vertical="center"/>
    </xf>
    <xf numFmtId="0" fontId="9" fillId="0" borderId="46" xfId="1" applyFont="1" applyBorder="1" applyAlignment="1">
      <alignment horizontal="center" vertical="center" wrapText="1"/>
    </xf>
    <xf numFmtId="0" fontId="9" fillId="0" borderId="44" xfId="1" applyFont="1" applyBorder="1" applyAlignment="1">
      <alignment horizontal="center" vertical="center" wrapText="1"/>
    </xf>
    <xf numFmtId="0" fontId="9" fillId="0" borderId="64"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6" xfId="1" applyFont="1" applyBorder="1" applyAlignment="1">
      <alignment horizontal="center" vertical="center" wrapText="1"/>
    </xf>
    <xf numFmtId="0" fontId="9" fillId="0" borderId="62" xfId="1" applyFont="1" applyBorder="1" applyAlignment="1">
      <alignment horizontal="center" vertical="center" wrapText="1"/>
    </xf>
    <xf numFmtId="0" fontId="22" fillId="0" borderId="0" xfId="1" applyFont="1" applyBorder="1" applyAlignment="1">
      <alignment horizontal="right" vertical="center"/>
    </xf>
    <xf numFmtId="0" fontId="22" fillId="0" borderId="0" xfId="1" applyFont="1" applyAlignment="1">
      <alignment horizontal="right"/>
    </xf>
    <xf numFmtId="0" fontId="22" fillId="0" borderId="0" xfId="1" applyFont="1" applyAlignment="1">
      <alignment horizontal="right" vertical="center"/>
    </xf>
    <xf numFmtId="0" fontId="27" fillId="0" borderId="43" xfId="2" applyFont="1" applyFill="1" applyBorder="1" applyAlignment="1">
      <alignment horizontal="right" vertical="center"/>
    </xf>
    <xf numFmtId="0" fontId="27" fillId="0" borderId="0" xfId="2" applyFont="1" applyFill="1" applyAlignment="1">
      <alignment horizontal="right" vertical="center"/>
    </xf>
    <xf numFmtId="0" fontId="30" fillId="0" borderId="3" xfId="1" applyFont="1" applyFill="1" applyBorder="1" applyAlignment="1">
      <alignment horizontal="left" vertical="top" wrapText="1"/>
    </xf>
    <xf numFmtId="0" fontId="30" fillId="0" borderId="4" xfId="1" applyFont="1" applyFill="1" applyBorder="1" applyAlignment="1">
      <alignment horizontal="left" vertical="top" wrapText="1"/>
    </xf>
    <xf numFmtId="0" fontId="30" fillId="0" borderId="3" xfId="1" applyFont="1" applyFill="1" applyBorder="1" applyAlignment="1">
      <alignment horizontal="center" vertical="top"/>
    </xf>
    <xf numFmtId="0" fontId="30" fillId="0" borderId="52" xfId="1" applyFont="1" applyFill="1" applyBorder="1" applyAlignment="1">
      <alignment horizontal="center" vertical="top"/>
    </xf>
    <xf numFmtId="0" fontId="30" fillId="0" borderId="4" xfId="1" applyFont="1" applyFill="1" applyBorder="1" applyAlignment="1">
      <alignment horizontal="center" vertical="top"/>
    </xf>
    <xf numFmtId="0" fontId="20" fillId="0" borderId="1" xfId="1" applyFont="1" applyBorder="1" applyAlignment="1">
      <alignment horizontal="center" vertical="center"/>
    </xf>
    <xf numFmtId="0" fontId="4" fillId="0" borderId="44" xfId="1" applyFont="1" applyBorder="1" applyAlignment="1">
      <alignment horizontal="left"/>
    </xf>
    <xf numFmtId="0" fontId="6" fillId="0" borderId="44" xfId="2" applyFont="1" applyFill="1" applyBorder="1" applyAlignment="1">
      <alignment horizontal="left" vertical="center"/>
    </xf>
    <xf numFmtId="0" fontId="6" fillId="0" borderId="0" xfId="2" applyFont="1" applyFill="1" applyBorder="1" applyAlignment="1">
      <alignment horizontal="left" vertical="center"/>
    </xf>
    <xf numFmtId="0" fontId="8" fillId="0" borderId="0" xfId="1" applyFont="1" applyBorder="1" applyAlignment="1">
      <alignment horizontal="left" vertical="center" wrapText="1"/>
    </xf>
    <xf numFmtId="0" fontId="8" fillId="0" borderId="72" xfId="1" applyFont="1" applyBorder="1" applyAlignment="1">
      <alignment horizontal="left" vertical="center" wrapText="1"/>
    </xf>
    <xf numFmtId="0" fontId="15" fillId="0" borderId="44" xfId="1" applyFont="1" applyBorder="1" applyAlignment="1">
      <alignment horizontal="center" vertical="top"/>
    </xf>
    <xf numFmtId="0" fontId="9" fillId="0" borderId="3"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0" fontId="13" fillId="0" borderId="84" xfId="0" applyFont="1" applyBorder="1" applyAlignment="1" applyProtection="1">
      <alignment horizontal="center" vertical="center"/>
      <protection hidden="1"/>
    </xf>
    <xf numFmtId="0" fontId="13" fillId="0" borderId="85" xfId="0" applyFont="1" applyBorder="1" applyAlignment="1" applyProtection="1">
      <alignment horizontal="center" vertical="center"/>
      <protection hidden="1"/>
    </xf>
    <xf numFmtId="0" fontId="12" fillId="0" borderId="0" xfId="0" applyFont="1" applyAlignment="1">
      <alignment horizontal="left" vertical="center" wrapText="1"/>
    </xf>
    <xf numFmtId="0" fontId="39" fillId="0" borderId="0" xfId="0" applyFont="1" applyAlignment="1">
      <alignment horizontal="center"/>
    </xf>
    <xf numFmtId="0" fontId="28" fillId="0" borderId="0" xfId="0" applyFont="1" applyBorder="1" applyAlignment="1">
      <alignment horizontal="right" vertical="center"/>
    </xf>
    <xf numFmtId="0" fontId="28" fillId="0" borderId="72" xfId="0" applyFont="1" applyBorder="1" applyAlignment="1">
      <alignment horizontal="right" vertical="center"/>
    </xf>
    <xf numFmtId="0" fontId="13" fillId="0" borderId="20"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75"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0" fontId="12" fillId="0" borderId="0" xfId="0" applyFont="1" applyAlignment="1">
      <alignment horizontal="right" vertical="center"/>
    </xf>
    <xf numFmtId="0" fontId="12" fillId="0" borderId="0" xfId="0" applyFont="1" applyAlignment="1">
      <alignment horizontal="right" vertical="center" wrapText="1"/>
    </xf>
    <xf numFmtId="0" fontId="12" fillId="0" borderId="6" xfId="0" applyFont="1" applyBorder="1" applyAlignment="1">
      <alignment horizontal="center" vertical="center" wrapText="1"/>
    </xf>
    <xf numFmtId="0" fontId="12" fillId="0" borderId="44"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28" fillId="0" borderId="0" xfId="0" applyFont="1" applyAlignment="1">
      <alignment horizontal="left" vertical="center"/>
    </xf>
    <xf numFmtId="0" fontId="28" fillId="0" borderId="72" xfId="0" applyFont="1" applyBorder="1" applyAlignment="1">
      <alignment horizontal="left" vertical="center"/>
    </xf>
    <xf numFmtId="0" fontId="11" fillId="0" borderId="37" xfId="0" applyFont="1" applyBorder="1" applyAlignment="1">
      <alignment horizontal="left" vertical="center" wrapText="1"/>
    </xf>
    <xf numFmtId="0" fontId="11" fillId="0" borderId="0" xfId="0" applyFont="1" applyBorder="1" applyAlignment="1">
      <alignment horizontal="left" vertical="center" wrapText="1"/>
    </xf>
    <xf numFmtId="0" fontId="11" fillId="0" borderId="38" xfId="0" applyFont="1" applyBorder="1" applyAlignment="1">
      <alignment horizontal="left" vertical="center" wrapText="1"/>
    </xf>
    <xf numFmtId="0" fontId="10" fillId="0" borderId="24"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164" fontId="12" fillId="0" borderId="36" xfId="0" applyNumberFormat="1" applyFont="1" applyFill="1" applyBorder="1" applyAlignment="1" applyProtection="1">
      <alignment horizontal="center" vertical="center"/>
      <protection hidden="1"/>
    </xf>
    <xf numFmtId="164" fontId="12" fillId="0" borderId="40" xfId="0" applyNumberFormat="1" applyFont="1" applyFill="1" applyBorder="1" applyAlignment="1" applyProtection="1">
      <alignment horizontal="center" vertical="center"/>
      <protection hidden="1"/>
    </xf>
    <xf numFmtId="164" fontId="12" fillId="0" borderId="33" xfId="0" applyNumberFormat="1" applyFont="1" applyFill="1" applyBorder="1" applyAlignment="1" applyProtection="1">
      <alignment horizontal="center" vertical="center"/>
      <protection hidden="1"/>
    </xf>
    <xf numFmtId="164" fontId="12" fillId="0" borderId="22" xfId="0" applyNumberFormat="1" applyFont="1" applyFill="1" applyBorder="1" applyAlignment="1" applyProtection="1">
      <alignment horizontal="center" vertical="center"/>
      <protection hidden="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40" xfId="0" applyFont="1" applyBorder="1" applyAlignment="1">
      <alignment horizontal="center" vertical="center" wrapText="1"/>
    </xf>
    <xf numFmtId="0" fontId="13" fillId="0" borderId="20"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52"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1" fillId="0" borderId="78"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6" xfId="0" applyFont="1" applyBorder="1" applyAlignment="1" applyProtection="1">
      <alignment horizontal="center" vertical="center"/>
      <protection locked="0"/>
    </xf>
    <xf numFmtId="0" fontId="5" fillId="0" borderId="0" xfId="0" applyFont="1" applyAlignment="1">
      <alignment horizontal="center" vertical="center"/>
    </xf>
    <xf numFmtId="0" fontId="13" fillId="0" borderId="10"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33" fillId="0" borderId="0" xfId="0" applyFont="1" applyAlignment="1">
      <alignment horizontal="center" vertical="center"/>
    </xf>
    <xf numFmtId="0" fontId="9" fillId="0" borderId="31"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6"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wrapText="1"/>
      <protection hidden="1"/>
    </xf>
    <xf numFmtId="0" fontId="9" fillId="0" borderId="35" xfId="0" applyFont="1" applyBorder="1" applyAlignment="1" applyProtection="1">
      <alignment horizontal="center" vertical="center" wrapText="1"/>
      <protection hidden="1"/>
    </xf>
    <xf numFmtId="0" fontId="9" fillId="0" borderId="40"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protection locked="0"/>
    </xf>
    <xf numFmtId="0" fontId="13" fillId="0" borderId="32" xfId="0" applyFont="1" applyBorder="1" applyAlignment="1" applyProtection="1">
      <alignment horizontal="center" vertical="top" wrapText="1"/>
      <protection hidden="1"/>
    </xf>
    <xf numFmtId="0" fontId="13" fillId="0" borderId="35" xfId="0" applyFont="1" applyBorder="1" applyAlignment="1" applyProtection="1">
      <alignment horizontal="center" vertical="top" wrapText="1"/>
      <protection hidden="1"/>
    </xf>
    <xf numFmtId="0" fontId="13" fillId="0" borderId="52"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33" fillId="0" borderId="30" xfId="0" applyFont="1" applyBorder="1" applyAlignment="1" applyProtection="1">
      <alignment horizontal="center" vertical="center" wrapText="1"/>
      <protection hidden="1"/>
    </xf>
    <xf numFmtId="0" fontId="33" fillId="0" borderId="1" xfId="0" applyFont="1" applyBorder="1" applyAlignment="1" applyProtection="1">
      <alignment horizontal="center" vertical="center" wrapText="1"/>
      <protection hidden="1"/>
    </xf>
    <xf numFmtId="0" fontId="33" fillId="0" borderId="54" xfId="0" applyFont="1" applyBorder="1" applyAlignment="1" applyProtection="1">
      <alignment horizontal="center" vertical="center" wrapText="1"/>
      <protection hidden="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2" fontId="13" fillId="0" borderId="44" xfId="0" applyNumberFormat="1" applyFont="1" applyBorder="1" applyAlignment="1">
      <alignment horizontal="center" vertical="center" wrapText="1"/>
    </xf>
    <xf numFmtId="2" fontId="13" fillId="0" borderId="6" xfId="0" applyNumberFormat="1" applyFont="1" applyBorder="1" applyAlignment="1">
      <alignment horizontal="center" vertical="center" wrapText="1"/>
    </xf>
    <xf numFmtId="2" fontId="13" fillId="0" borderId="33" xfId="0" applyNumberFormat="1" applyFont="1" applyBorder="1" applyAlignment="1">
      <alignment horizontal="center" vertical="center" wrapText="1"/>
    </xf>
    <xf numFmtId="2" fontId="13" fillId="0" borderId="22" xfId="0" applyNumberFormat="1" applyFont="1" applyBorder="1" applyAlignment="1">
      <alignment horizontal="center" vertical="center" wrapText="1"/>
    </xf>
    <xf numFmtId="0" fontId="13" fillId="0" borderId="6" xfId="0" applyFont="1" applyBorder="1" applyAlignment="1" applyProtection="1">
      <alignment horizontal="center" vertical="center"/>
      <protection locked="0"/>
    </xf>
    <xf numFmtId="0" fontId="13" fillId="0" borderId="52"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hidden="1"/>
    </xf>
    <xf numFmtId="0" fontId="33" fillId="0" borderId="31" xfId="0" applyFont="1" applyBorder="1" applyAlignment="1" applyProtection="1">
      <alignment horizontal="left" vertical="center"/>
      <protection hidden="1"/>
    </xf>
    <xf numFmtId="0" fontId="33" fillId="0" borderId="32" xfId="0" applyFont="1" applyBorder="1" applyAlignment="1" applyProtection="1">
      <alignment horizontal="left" vertical="center"/>
      <protection hidden="1"/>
    </xf>
    <xf numFmtId="0" fontId="33" fillId="0" borderId="36" xfId="0" applyFont="1" applyBorder="1" applyAlignment="1" applyProtection="1">
      <alignment horizontal="left" vertical="center"/>
      <protection hidden="1"/>
    </xf>
    <xf numFmtId="0" fontId="33" fillId="0" borderId="78" xfId="0" applyFont="1" applyBorder="1" applyAlignment="1" applyProtection="1">
      <alignment horizontal="left" vertical="center"/>
      <protection hidden="1"/>
    </xf>
    <xf numFmtId="0" fontId="33" fillId="0" borderId="6" xfId="0" applyFont="1" applyBorder="1" applyAlignment="1" applyProtection="1">
      <alignment horizontal="left" vertical="center"/>
      <protection hidden="1"/>
    </xf>
    <xf numFmtId="0" fontId="33" fillId="0" borderId="76" xfId="0" applyFont="1" applyBorder="1" applyAlignment="1" applyProtection="1">
      <alignment horizontal="left" vertical="center"/>
      <protection hidden="1"/>
    </xf>
    <xf numFmtId="0" fontId="13" fillId="0" borderId="1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36" xfId="0" applyFont="1" applyBorder="1" applyAlignment="1">
      <alignment horizontal="center" vertical="center" wrapText="1"/>
    </xf>
    <xf numFmtId="0" fontId="10" fillId="0" borderId="31" xfId="0" applyFont="1" applyBorder="1" applyAlignment="1" applyProtection="1">
      <alignment horizontal="center" vertical="center" wrapText="1"/>
      <protection hidden="1"/>
    </xf>
    <xf numFmtId="0" fontId="10" fillId="0" borderId="32" xfId="0" applyFont="1" applyBorder="1" applyAlignment="1" applyProtection="1">
      <alignment horizontal="center" vertical="center" wrapText="1"/>
      <protection hidden="1"/>
    </xf>
    <xf numFmtId="0" fontId="10" fillId="0" borderId="34" xfId="0" applyFont="1" applyBorder="1" applyAlignment="1" applyProtection="1">
      <alignment horizontal="center" vertical="center" wrapText="1"/>
      <protection hidden="1"/>
    </xf>
    <xf numFmtId="0" fontId="10" fillId="0" borderId="35" xfId="0" applyFont="1" applyBorder="1" applyAlignment="1" applyProtection="1">
      <alignment horizontal="center" vertical="center" wrapText="1"/>
      <protection hidden="1"/>
    </xf>
    <xf numFmtId="0" fontId="12" fillId="0" borderId="0" xfId="0" applyFont="1" applyAlignment="1">
      <alignment horizontal="left" vertical="top" wrapText="1"/>
    </xf>
    <xf numFmtId="0" fontId="20" fillId="0" borderId="88" xfId="0" applyFont="1" applyBorder="1" applyAlignment="1" applyProtection="1">
      <alignment horizontal="center" vertical="center"/>
      <protection hidden="1"/>
    </xf>
    <xf numFmtId="0" fontId="20" fillId="0" borderId="89" xfId="0" applyFont="1" applyBorder="1" applyAlignment="1" applyProtection="1">
      <alignment horizontal="center" vertical="center"/>
      <protection hidden="1"/>
    </xf>
    <xf numFmtId="0" fontId="13" fillId="0" borderId="19" xfId="0" applyFont="1" applyBorder="1" applyAlignment="1" applyProtection="1">
      <alignment horizontal="center" vertical="center" wrapText="1"/>
      <protection locked="0"/>
    </xf>
    <xf numFmtId="0" fontId="12" fillId="0" borderId="46"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0" fillId="0" borderId="30"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54" xfId="0" applyFont="1" applyBorder="1" applyAlignment="1" applyProtection="1">
      <alignment horizontal="center" vertical="center"/>
      <protection hidden="1"/>
    </xf>
    <xf numFmtId="0" fontId="10" fillId="0" borderId="50" xfId="0" applyFont="1" applyBorder="1" applyAlignment="1" applyProtection="1">
      <alignment horizontal="center" vertical="center"/>
      <protection hidden="1"/>
    </xf>
    <xf numFmtId="0" fontId="10" fillId="0" borderId="49" xfId="0" applyFont="1" applyBorder="1" applyAlignment="1" applyProtection="1">
      <alignment horizontal="center" vertical="center"/>
      <protection hidden="1"/>
    </xf>
    <xf numFmtId="0" fontId="10" fillId="0" borderId="58" xfId="0" applyFont="1" applyBorder="1" applyAlignment="1" applyProtection="1">
      <alignment horizontal="center" vertical="center"/>
      <protection hidden="1"/>
    </xf>
    <xf numFmtId="0" fontId="33" fillId="0" borderId="30" xfId="0" applyFont="1" applyBorder="1" applyAlignment="1" applyProtection="1">
      <alignment horizontal="center" vertical="top" wrapText="1"/>
      <protection hidden="1"/>
    </xf>
    <xf numFmtId="0" fontId="33" fillId="0" borderId="1" xfId="0" applyFont="1" applyBorder="1" applyAlignment="1" applyProtection="1">
      <alignment horizontal="center" vertical="top" wrapText="1"/>
      <protection hidden="1"/>
    </xf>
    <xf numFmtId="0" fontId="33" fillId="0" borderId="54" xfId="0" applyFont="1" applyBorder="1" applyAlignment="1" applyProtection="1">
      <alignment horizontal="center" vertical="top" wrapText="1"/>
      <protection hidden="1"/>
    </xf>
    <xf numFmtId="0" fontId="33" fillId="0" borderId="30" xfId="0" applyFont="1" applyBorder="1" applyAlignment="1" applyProtection="1">
      <alignment horizontal="center" vertical="center"/>
      <protection hidden="1"/>
    </xf>
    <xf numFmtId="0" fontId="33" fillId="0" borderId="1" xfId="0" applyFont="1" applyBorder="1" applyAlignment="1" applyProtection="1">
      <alignment horizontal="center" vertical="center"/>
      <protection hidden="1"/>
    </xf>
    <xf numFmtId="0" fontId="33" fillId="0" borderId="54" xfId="0" applyFont="1" applyBorder="1" applyAlignment="1" applyProtection="1">
      <alignment horizontal="center" vertical="center"/>
      <protection hidden="1"/>
    </xf>
    <xf numFmtId="2" fontId="13" fillId="0" borderId="18" xfId="0" applyNumberFormat="1" applyFont="1" applyBorder="1" applyAlignment="1">
      <alignment horizontal="center" vertical="center" wrapText="1"/>
    </xf>
    <xf numFmtId="2" fontId="13" fillId="0" borderId="20" xfId="0" applyNumberFormat="1" applyFont="1" applyBorder="1" applyAlignment="1">
      <alignment horizontal="center" vertical="center" wrapText="1"/>
    </xf>
    <xf numFmtId="0" fontId="13" fillId="0" borderId="23" xfId="0" applyFont="1" applyBorder="1" applyAlignment="1" applyProtection="1">
      <alignment horizontal="center" vertical="center"/>
      <protection locked="0"/>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12" fillId="0" borderId="0" xfId="0" applyFont="1" applyAlignment="1">
      <alignment horizontal="left" vertical="center"/>
    </xf>
    <xf numFmtId="0" fontId="37" fillId="0" borderId="0" xfId="0" applyFont="1" applyBorder="1" applyAlignment="1">
      <alignment horizontal="left" vertical="center"/>
    </xf>
    <xf numFmtId="0" fontId="13" fillId="0" borderId="57"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hidden="1"/>
    </xf>
    <xf numFmtId="2" fontId="13" fillId="0" borderId="9" xfId="0" applyNumberFormat="1" applyFont="1" applyBorder="1" applyAlignment="1" applyProtection="1">
      <alignment horizontal="center" vertical="center"/>
      <protection hidden="1"/>
    </xf>
    <xf numFmtId="2" fontId="13" fillId="0" borderId="19" xfId="0" applyNumberFormat="1" applyFont="1" applyBorder="1" applyAlignment="1" applyProtection="1">
      <alignment horizontal="center" vertical="center"/>
      <protection hidden="1"/>
    </xf>
    <xf numFmtId="2" fontId="13" fillId="0" borderId="52" xfId="0" applyNumberFormat="1" applyFont="1" applyBorder="1" applyAlignment="1" applyProtection="1">
      <alignment horizontal="center" vertical="center"/>
      <protection hidden="1"/>
    </xf>
    <xf numFmtId="168" fontId="13" fillId="0" borderId="18" xfId="0" applyNumberFormat="1" applyFont="1" applyBorder="1" applyAlignment="1" applyProtection="1">
      <alignment horizontal="center" vertical="center" textRotation="87"/>
      <protection locked="0"/>
    </xf>
    <xf numFmtId="168" fontId="13" fillId="0" borderId="20" xfId="0" applyNumberFormat="1" applyFont="1" applyBorder="1" applyAlignment="1" applyProtection="1">
      <alignment horizontal="center" vertical="center" textRotation="87"/>
      <protection locked="0"/>
    </xf>
    <xf numFmtId="9" fontId="13" fillId="0" borderId="44" xfId="0" applyNumberFormat="1" applyFont="1" applyBorder="1" applyAlignment="1" applyProtection="1">
      <alignment horizontal="center" vertical="center" textRotation="90"/>
      <protection locked="0"/>
    </xf>
    <xf numFmtId="0" fontId="13" fillId="0" borderId="6" xfId="0" applyFont="1" applyBorder="1" applyAlignment="1" applyProtection="1">
      <alignment horizontal="center" vertical="center" textRotation="90"/>
      <protection locked="0"/>
    </xf>
    <xf numFmtId="0" fontId="12" fillId="0" borderId="53" xfId="1" applyFont="1" applyBorder="1" applyAlignment="1" applyProtection="1">
      <alignment horizontal="left" vertical="center"/>
      <protection locked="0"/>
    </xf>
    <xf numFmtId="0" fontId="12" fillId="0" borderId="8" xfId="1" applyFont="1" applyBorder="1" applyAlignment="1" applyProtection="1">
      <alignment horizontal="left" vertical="center"/>
      <protection locked="0"/>
    </xf>
    <xf numFmtId="0" fontId="51" fillId="0" borderId="3" xfId="1" applyFont="1" applyBorder="1" applyAlignment="1" applyProtection="1">
      <alignment horizontal="left" vertical="center" wrapText="1"/>
      <protection locked="0"/>
    </xf>
    <xf numFmtId="0" fontId="51" fillId="0" borderId="25" xfId="1" applyFont="1" applyBorder="1" applyAlignment="1" applyProtection="1">
      <alignment horizontal="left" vertical="center" wrapText="1"/>
      <protection locked="0"/>
    </xf>
    <xf numFmtId="0" fontId="12" fillId="0" borderId="3" xfId="0" applyFont="1" applyBorder="1" applyAlignment="1" applyProtection="1">
      <alignment horizontal="left" vertical="center"/>
      <protection locked="0"/>
    </xf>
    <xf numFmtId="0" fontId="12" fillId="0" borderId="25"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2" fillId="0" borderId="79" xfId="0" applyFont="1" applyBorder="1" applyAlignment="1" applyProtection="1">
      <alignment horizontal="left" vertical="center"/>
      <protection locked="0"/>
    </xf>
    <xf numFmtId="0" fontId="12" fillId="0" borderId="3" xfId="1" applyFont="1" applyBorder="1" applyAlignment="1" applyProtection="1">
      <alignment horizontal="left" vertical="center"/>
      <protection locked="0"/>
    </xf>
    <xf numFmtId="0" fontId="12" fillId="0" borderId="25" xfId="1" applyFont="1" applyBorder="1" applyAlignment="1" applyProtection="1">
      <alignment horizontal="left" vertical="center"/>
      <protection locked="0"/>
    </xf>
    <xf numFmtId="0" fontId="11" fillId="0" borderId="24" xfId="1" applyFont="1" applyBorder="1" applyAlignment="1">
      <alignment horizontal="center" vertical="top"/>
    </xf>
    <xf numFmtId="0" fontId="11" fillId="0" borderId="25" xfId="1" applyFont="1" applyBorder="1" applyAlignment="1">
      <alignment horizontal="center" vertical="top"/>
    </xf>
    <xf numFmtId="0" fontId="11" fillId="0" borderId="7" xfId="1" applyFont="1" applyBorder="1" applyAlignment="1">
      <alignment horizontal="center" vertical="top"/>
    </xf>
    <xf numFmtId="0" fontId="11" fillId="0" borderId="8" xfId="1" applyFont="1" applyBorder="1" applyAlignment="1">
      <alignment horizontal="center" vertical="top"/>
    </xf>
    <xf numFmtId="0" fontId="33" fillId="0" borderId="0" xfId="0" applyFont="1" applyAlignment="1" applyProtection="1">
      <alignment horizontal="center" vertical="top"/>
      <protection hidden="1"/>
    </xf>
    <xf numFmtId="0" fontId="5" fillId="0" borderId="0" xfId="0" applyFont="1" applyBorder="1" applyAlignment="1" applyProtection="1">
      <alignment horizontal="center" vertical="center"/>
      <protection hidden="1"/>
    </xf>
    <xf numFmtId="0" fontId="11" fillId="0" borderId="19" xfId="0" applyFont="1" applyBorder="1" applyAlignment="1">
      <alignment horizontal="center" vertical="center" wrapText="1"/>
    </xf>
    <xf numFmtId="0" fontId="15" fillId="0" borderId="43"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20" fillId="0" borderId="3" xfId="0" applyFont="1" applyBorder="1" applyAlignment="1" applyProtection="1">
      <alignment horizontal="center"/>
      <protection hidden="1"/>
    </xf>
    <xf numFmtId="0" fontId="20" fillId="0" borderId="52" xfId="0" applyFont="1" applyBorder="1" applyAlignment="1" applyProtection="1">
      <alignment horizontal="center"/>
      <protection hidden="1"/>
    </xf>
    <xf numFmtId="0" fontId="20" fillId="0" borderId="4" xfId="0" applyFont="1" applyBorder="1" applyAlignment="1" applyProtection="1">
      <alignment horizontal="center"/>
      <protection hidden="1"/>
    </xf>
    <xf numFmtId="0" fontId="10" fillId="0" borderId="33" xfId="0" applyFont="1" applyBorder="1" applyAlignment="1">
      <alignment horizontal="center" vertical="center"/>
    </xf>
    <xf numFmtId="0" fontId="10" fillId="0" borderId="39" xfId="0" applyFont="1" applyBorder="1" applyAlignment="1">
      <alignment horizontal="center" vertical="center"/>
    </xf>
    <xf numFmtId="0" fontId="10" fillId="0" borderId="22" xfId="0" applyFont="1" applyBorder="1" applyAlignment="1">
      <alignment horizontal="center" vertical="center"/>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0" fillId="0" borderId="31"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40"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2" xfId="0" applyFont="1" applyBorder="1" applyAlignment="1">
      <alignment horizontal="center" vertical="center" wrapText="1"/>
    </xf>
    <xf numFmtId="0" fontId="15" fillId="0" borderId="0" xfId="0" applyFont="1" applyBorder="1" applyAlignment="1" applyProtection="1">
      <alignment horizontal="center"/>
      <protection hidden="1"/>
    </xf>
    <xf numFmtId="0" fontId="15" fillId="0" borderId="0" xfId="0" applyFont="1" applyAlignment="1" applyProtection="1">
      <alignment horizontal="center"/>
      <protection hidden="1"/>
    </xf>
    <xf numFmtId="0" fontId="11" fillId="0" borderId="0" xfId="0" applyFont="1" applyAlignment="1">
      <alignment horizontal="center"/>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vertical="top" wrapText="1"/>
    </xf>
    <xf numFmtId="0" fontId="38" fillId="0" borderId="1" xfId="0" applyFont="1" applyBorder="1" applyAlignment="1" applyProtection="1">
      <alignment horizontal="center"/>
      <protection hidden="1"/>
    </xf>
    <xf numFmtId="0" fontId="52" fillId="0" borderId="1" xfId="0" applyFont="1" applyBorder="1" applyAlignment="1" applyProtection="1">
      <alignment horizontal="center"/>
      <protection hidden="1"/>
    </xf>
    <xf numFmtId="0" fontId="11" fillId="0" borderId="6" xfId="0" applyFont="1" applyBorder="1" applyAlignment="1">
      <alignment horizontal="center" wrapText="1"/>
    </xf>
    <xf numFmtId="0" fontId="14" fillId="0" borderId="0" xfId="0" applyFont="1" applyAlignment="1">
      <alignment horizontal="left"/>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xf>
    <xf numFmtId="0" fontId="15" fillId="0" borderId="52" xfId="0" applyFont="1" applyBorder="1" applyAlignment="1">
      <alignment horizontal="center"/>
    </xf>
    <xf numFmtId="0" fontId="15" fillId="0" borderId="4" xfId="0" applyFont="1" applyBorder="1" applyAlignment="1">
      <alignment horizontal="center"/>
    </xf>
    <xf numFmtId="0" fontId="15" fillId="0" borderId="52" xfId="0" applyFont="1" applyBorder="1" applyAlignment="1">
      <alignment horizontal="center" vertical="center"/>
    </xf>
    <xf numFmtId="0" fontId="14" fillId="0" borderId="0" xfId="0" applyFont="1" applyAlignment="1">
      <alignment horizontal="center" vertical="top"/>
    </xf>
    <xf numFmtId="0" fontId="15" fillId="0" borderId="0" xfId="0" applyFont="1" applyBorder="1" applyAlignment="1">
      <alignment horizontal="right" vertical="center"/>
    </xf>
    <xf numFmtId="0" fontId="15" fillId="0" borderId="72" xfId="0" applyFont="1" applyBorder="1" applyAlignment="1">
      <alignment horizontal="right" vertical="center"/>
    </xf>
    <xf numFmtId="0" fontId="15" fillId="0" borderId="0" xfId="0" applyFont="1" applyAlignment="1">
      <alignment horizontal="right" vertical="center"/>
    </xf>
    <xf numFmtId="0" fontId="5" fillId="0" borderId="0" xfId="0" applyFont="1" applyAlignment="1">
      <alignment horizontal="center"/>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4" xfId="0" applyFont="1" applyBorder="1" applyAlignment="1">
      <alignment horizontal="left" vertical="top"/>
    </xf>
    <xf numFmtId="0" fontId="11" fillId="0" borderId="25"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31"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4" xfId="0" applyFont="1" applyBorder="1" applyAlignment="1">
      <alignment horizontal="center"/>
    </xf>
    <xf numFmtId="0" fontId="11" fillId="0" borderId="52" xfId="0" applyFont="1" applyBorder="1" applyAlignment="1">
      <alignment horizontal="center"/>
    </xf>
    <xf numFmtId="0" fontId="11" fillId="0" borderId="25" xfId="0" applyFont="1" applyBorder="1" applyAlignment="1">
      <alignment horizontal="center"/>
    </xf>
    <xf numFmtId="0" fontId="11" fillId="0" borderId="7" xfId="0" applyFont="1" applyBorder="1" applyAlignment="1">
      <alignment horizontal="center"/>
    </xf>
    <xf numFmtId="0" fontId="11" fillId="0" borderId="73" xfId="0" applyFont="1" applyBorder="1" applyAlignment="1">
      <alignment horizontal="center"/>
    </xf>
    <xf numFmtId="0" fontId="11" fillId="0" borderId="8" xfId="0" applyFont="1" applyBorder="1" applyAlignment="1">
      <alignment horizontal="center"/>
    </xf>
    <xf numFmtId="0" fontId="11" fillId="0" borderId="34" xfId="0" applyFont="1" applyBorder="1" applyAlignment="1">
      <alignment horizontal="center"/>
    </xf>
    <xf numFmtId="0" fontId="11" fillId="0" borderId="35" xfId="0" applyFont="1" applyBorder="1" applyAlignment="1">
      <alignment horizontal="center"/>
    </xf>
    <xf numFmtId="0" fontId="11" fillId="0" borderId="40" xfId="0" applyFont="1" applyBorder="1" applyAlignment="1">
      <alignment horizontal="center"/>
    </xf>
    <xf numFmtId="0" fontId="11" fillId="0" borderId="74" xfId="0" applyFont="1" applyBorder="1" applyAlignment="1">
      <alignment horizontal="center"/>
    </xf>
    <xf numFmtId="0" fontId="11" fillId="0" borderId="75" xfId="0" applyFont="1" applyBorder="1" applyAlignment="1">
      <alignment horizontal="center"/>
    </xf>
    <xf numFmtId="0" fontId="11" fillId="0" borderId="79" xfId="0" applyFont="1" applyBorder="1" applyAlignment="1">
      <alignment horizontal="center"/>
    </xf>
    <xf numFmtId="0" fontId="5" fillId="0" borderId="0" xfId="0" applyFont="1" applyAlignment="1">
      <alignment horizontal="center" vertical="top"/>
    </xf>
    <xf numFmtId="0" fontId="33" fillId="0" borderId="0" xfId="0" applyFont="1" applyAlignment="1">
      <alignment horizontal="center" vertical="top"/>
    </xf>
    <xf numFmtId="0" fontId="20" fillId="0" borderId="3" xfId="0" applyFont="1" applyBorder="1" applyAlignment="1">
      <alignment horizontal="center" vertical="center"/>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15" fillId="0" borderId="43" xfId="0" applyFont="1" applyBorder="1" applyAlignment="1">
      <alignment horizontal="right" vertical="center"/>
    </xf>
    <xf numFmtId="1" fontId="11" fillId="0" borderId="52" xfId="1" applyNumberFormat="1" applyFont="1" applyBorder="1" applyAlignment="1">
      <alignment horizontal="left" vertical="top"/>
    </xf>
    <xf numFmtId="1" fontId="11" fillId="0" borderId="52" xfId="1" quotePrefix="1" applyNumberFormat="1" applyFont="1" applyBorder="1" applyAlignment="1">
      <alignment horizontal="left" vertical="top"/>
    </xf>
    <xf numFmtId="0" fontId="36" fillId="0" borderId="24" xfId="1" applyFont="1" applyBorder="1" applyAlignment="1">
      <alignment horizontal="center" vertical="top" wrapText="1"/>
    </xf>
    <xf numFmtId="0" fontId="36" fillId="0" borderId="4" xfId="1" applyFont="1" applyBorder="1" applyAlignment="1">
      <alignment horizontal="center" vertical="top" wrapText="1"/>
    </xf>
    <xf numFmtId="0" fontId="11" fillId="0" borderId="52" xfId="1" applyFont="1" applyBorder="1" applyAlignment="1">
      <alignment horizontal="center" vertical="top"/>
    </xf>
    <xf numFmtId="0" fontId="10" fillId="0" borderId="7" xfId="0" applyFont="1" applyBorder="1" applyAlignment="1">
      <alignment horizontal="center" vertical="center"/>
    </xf>
    <xf numFmtId="0" fontId="10" fillId="0" borderId="73" xfId="0" applyFont="1" applyBorder="1" applyAlignment="1">
      <alignment horizontal="center" vertical="center"/>
    </xf>
    <xf numFmtId="0" fontId="10" fillId="0" borderId="8"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11" fillId="0" borderId="52" xfId="0" applyFont="1" applyBorder="1" applyAlignment="1">
      <alignment horizontal="center" vertical="center"/>
    </xf>
    <xf numFmtId="0" fontId="11" fillId="0" borderId="25" xfId="0" applyFont="1" applyBorder="1" applyAlignment="1">
      <alignment horizontal="center" vertical="center"/>
    </xf>
    <xf numFmtId="0" fontId="9" fillId="0" borderId="3" xfId="0" applyFont="1" applyBorder="1" applyAlignment="1">
      <alignment horizontal="center" vertical="center"/>
    </xf>
    <xf numFmtId="0" fontId="9" fillId="0" borderId="52" xfId="0" applyFont="1" applyBorder="1" applyAlignment="1">
      <alignment horizontal="center" vertical="center"/>
    </xf>
    <xf numFmtId="0" fontId="9" fillId="0" borderId="4" xfId="0" applyFont="1" applyBorder="1" applyAlignment="1">
      <alignment horizontal="center" vertical="center"/>
    </xf>
    <xf numFmtId="0" fontId="15" fillId="0" borderId="3"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4"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2"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0" xfId="0" applyFont="1" applyBorder="1" applyAlignment="1">
      <alignment horizontal="center" vertical="center" wrapText="1"/>
    </xf>
    <xf numFmtId="0" fontId="11" fillId="0" borderId="63" xfId="0" applyFont="1" applyBorder="1" applyAlignment="1">
      <alignment horizontal="center" vertical="center"/>
    </xf>
    <xf numFmtId="0" fontId="11" fillId="0" borderId="61" xfId="0" applyFont="1" applyBorder="1" applyAlignment="1">
      <alignment horizontal="center" vertical="center"/>
    </xf>
    <xf numFmtId="1" fontId="11" fillId="0" borderId="52" xfId="1" quotePrefix="1" applyNumberFormat="1" applyFont="1" applyBorder="1" applyAlignment="1">
      <alignment horizontal="center" vertical="top"/>
    </xf>
    <xf numFmtId="0" fontId="17" fillId="0" borderId="45" xfId="0" applyFont="1" applyBorder="1" applyAlignment="1">
      <alignment horizontal="center" vertical="center" wrapText="1"/>
    </xf>
    <xf numFmtId="0" fontId="17" fillId="0" borderId="26"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54" xfId="0" applyFont="1" applyBorder="1" applyAlignment="1">
      <alignment horizontal="center" vertical="center"/>
    </xf>
    <xf numFmtId="0" fontId="11" fillId="0" borderId="58" xfId="0" applyFont="1" applyBorder="1" applyAlignment="1">
      <alignment horizontal="center" vertical="center"/>
    </xf>
    <xf numFmtId="0" fontId="11" fillId="0" borderId="30" xfId="0" applyFont="1" applyBorder="1" applyAlignment="1">
      <alignment horizontal="center" vertical="center"/>
    </xf>
    <xf numFmtId="0" fontId="11" fillId="0" borderId="50" xfId="0" applyFont="1" applyBorder="1" applyAlignment="1">
      <alignment horizontal="center" vertical="center"/>
    </xf>
    <xf numFmtId="0" fontId="11" fillId="0" borderId="1" xfId="0" applyFont="1" applyBorder="1" applyAlignment="1">
      <alignment horizontal="center" vertical="center"/>
    </xf>
    <xf numFmtId="0" fontId="11" fillId="0" borderId="49" xfId="0" applyFont="1" applyBorder="1" applyAlignment="1">
      <alignment horizontal="center" vertical="center"/>
    </xf>
    <xf numFmtId="1" fontId="11" fillId="0" borderId="52" xfId="1" applyNumberFormat="1" applyFont="1" applyBorder="1" applyAlignment="1">
      <alignment horizontal="center" vertical="top"/>
    </xf>
    <xf numFmtId="0" fontId="17" fillId="0" borderId="30" xfId="0" applyFont="1" applyBorder="1" applyAlignment="1">
      <alignment horizontal="center" vertical="center" wrapText="1"/>
    </xf>
    <xf numFmtId="0" fontId="11" fillId="0" borderId="24" xfId="0" applyFont="1" applyBorder="1" applyAlignment="1">
      <alignment horizontal="center" vertical="center"/>
    </xf>
    <xf numFmtId="0" fontId="11" fillId="0" borderId="4" xfId="0" applyFont="1" applyBorder="1" applyAlignment="1">
      <alignment horizontal="center" vertical="center"/>
    </xf>
    <xf numFmtId="0" fontId="11" fillId="0" borderId="62" xfId="0" applyFont="1" applyBorder="1" applyAlignment="1">
      <alignment horizontal="left" vertical="center"/>
    </xf>
    <xf numFmtId="0" fontId="11" fillId="0" borderId="5" xfId="0" applyFont="1" applyBorder="1" applyAlignment="1">
      <alignment horizontal="left" vertical="center"/>
    </xf>
    <xf numFmtId="0" fontId="11" fillId="0" borderId="27" xfId="0" applyFont="1" applyBorder="1" applyAlignment="1">
      <alignment horizontal="left" vertical="center"/>
    </xf>
    <xf numFmtId="0" fontId="11" fillId="0" borderId="78" xfId="0" applyFont="1" applyBorder="1" applyAlignment="1">
      <alignment horizontal="center" vertical="center"/>
    </xf>
    <xf numFmtId="0" fontId="11" fillId="0" borderId="6" xfId="0" applyFont="1" applyBorder="1" applyAlignment="1">
      <alignment horizontal="center" vertical="center"/>
    </xf>
    <xf numFmtId="0" fontId="11" fillId="0" borderId="76" xfId="0" applyFont="1" applyBorder="1" applyAlignment="1">
      <alignment horizontal="center" vertical="center"/>
    </xf>
    <xf numFmtId="0" fontId="11" fillId="0" borderId="56" xfId="0" applyFont="1" applyBorder="1" applyAlignment="1">
      <alignment horizontal="center" vertical="center"/>
    </xf>
    <xf numFmtId="0" fontId="11" fillId="0" borderId="71" xfId="0" applyFont="1" applyBorder="1" applyAlignment="1">
      <alignment horizontal="center" vertical="center"/>
    </xf>
    <xf numFmtId="0" fontId="11" fillId="0" borderId="57" xfId="0" applyFont="1" applyBorder="1" applyAlignment="1">
      <alignment horizontal="center" vertical="center"/>
    </xf>
    <xf numFmtId="0" fontId="11" fillId="0" borderId="86" xfId="0" applyFont="1" applyBorder="1" applyAlignment="1">
      <alignment horizontal="center" vertical="center"/>
    </xf>
    <xf numFmtId="0" fontId="17" fillId="0" borderId="12" xfId="0" applyFont="1" applyBorder="1" applyAlignment="1">
      <alignment horizontal="center"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21" xfId="0" applyFont="1" applyBorder="1" applyAlignment="1">
      <alignment horizontal="center" vertical="center"/>
    </xf>
    <xf numFmtId="0" fontId="11" fillId="2" borderId="1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44" xfId="0" applyFont="1" applyBorder="1" applyAlignment="1">
      <alignment horizontal="center" vertical="center"/>
    </xf>
    <xf numFmtId="0" fontId="36" fillId="0" borderId="52" xfId="1" applyFont="1" applyBorder="1" applyAlignment="1">
      <alignment horizontal="center" vertical="top" wrapText="1"/>
    </xf>
    <xf numFmtId="0" fontId="11" fillId="0" borderId="52" xfId="0" applyFont="1" applyBorder="1" applyAlignment="1">
      <alignment horizontal="left" vertical="center"/>
    </xf>
    <xf numFmtId="0" fontId="11" fillId="0" borderId="0" xfId="0" applyFont="1" applyAlignment="1">
      <alignment horizontal="left" vertical="center"/>
    </xf>
    <xf numFmtId="1" fontId="11" fillId="0" borderId="4" xfId="1" applyNumberFormat="1" applyFont="1" applyBorder="1" applyAlignment="1">
      <alignment horizontal="left" vertical="top"/>
    </xf>
    <xf numFmtId="1" fontId="11" fillId="0" borderId="1" xfId="1" applyNumberFormat="1" applyFont="1" applyBorder="1" applyAlignment="1">
      <alignment horizontal="left" vertical="top"/>
    </xf>
    <xf numFmtId="1" fontId="11" fillId="0" borderId="3" xfId="1" applyNumberFormat="1" applyFont="1" applyBorder="1" applyAlignment="1">
      <alignment horizontal="left" vertical="top"/>
    </xf>
    <xf numFmtId="1" fontId="11" fillId="0" borderId="4" xfId="1" applyNumberFormat="1" applyFont="1" applyBorder="1" applyAlignment="1">
      <alignment horizontal="center" vertical="top"/>
    </xf>
    <xf numFmtId="1" fontId="11" fillId="0" borderId="1" xfId="1" applyNumberFormat="1" applyFont="1" applyBorder="1" applyAlignment="1">
      <alignment horizontal="center" vertical="top"/>
    </xf>
    <xf numFmtId="1" fontId="11" fillId="0" borderId="3" xfId="1" applyNumberFormat="1" applyFont="1" applyBorder="1" applyAlignment="1">
      <alignment horizontal="center" vertical="top"/>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Border="1" applyAlignment="1">
      <alignment horizontal="left" vertical="top" wrapText="1"/>
    </xf>
    <xf numFmtId="0" fontId="19" fillId="0" borderId="0" xfId="0" applyFont="1" applyAlignment="1">
      <alignment horizontal="right"/>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center"/>
    </xf>
    <xf numFmtId="0" fontId="26" fillId="0" borderId="52" xfId="0" applyFont="1" applyBorder="1" applyAlignment="1">
      <alignment horizontal="center"/>
    </xf>
    <xf numFmtId="0" fontId="26" fillId="0" borderId="4" xfId="0" applyFont="1" applyBorder="1" applyAlignment="1">
      <alignment horizontal="center"/>
    </xf>
    <xf numFmtId="0" fontId="26" fillId="0" borderId="3"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4" xfId="0" applyFont="1" applyBorder="1" applyAlignment="1">
      <alignment horizontal="center" vertical="center" wrapText="1"/>
    </xf>
    <xf numFmtId="0" fontId="10" fillId="0" borderId="41" xfId="0" applyFont="1" applyBorder="1" applyAlignment="1">
      <alignment horizontal="center" vertical="center"/>
    </xf>
    <xf numFmtId="0" fontId="10" fillId="0" borderId="55" xfId="0" applyFont="1" applyBorder="1" applyAlignment="1">
      <alignment horizontal="center" vertical="center"/>
    </xf>
    <xf numFmtId="0" fontId="10" fillId="0" borderId="42"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33" fillId="0" borderId="0" xfId="0" applyFont="1" applyBorder="1" applyAlignment="1">
      <alignment horizontal="center"/>
    </xf>
    <xf numFmtId="0" fontId="8" fillId="0" borderId="0" xfId="0" applyFont="1" applyAlignment="1">
      <alignment horizont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2" fillId="0" borderId="78" xfId="0" applyFont="1" applyBorder="1" applyAlignment="1">
      <alignment horizontal="center" vertical="center" wrapText="1"/>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21" xfId="0" applyFont="1" applyBorder="1" applyAlignment="1">
      <alignment horizontal="center" vertical="center"/>
    </xf>
    <xf numFmtId="0" fontId="11" fillId="0" borderId="65" xfId="0" applyFont="1" applyBorder="1" applyAlignment="1">
      <alignment horizontal="center" vertical="center"/>
    </xf>
    <xf numFmtId="0" fontId="11" fillId="0" borderId="53" xfId="0" applyFont="1" applyBorder="1" applyAlignment="1">
      <alignment horizontal="center" vertical="center"/>
    </xf>
    <xf numFmtId="0" fontId="11" fillId="0" borderId="92" xfId="0" applyFont="1" applyBorder="1" applyAlignment="1">
      <alignment horizontal="center" vertical="center"/>
    </xf>
    <xf numFmtId="0" fontId="11" fillId="0" borderId="26" xfId="0" applyFont="1" applyBorder="1" applyAlignment="1">
      <alignment horizontal="center" vertical="center"/>
    </xf>
    <xf numFmtId="0" fontId="11" fillId="0" borderId="91" xfId="0" applyFont="1" applyBorder="1" applyAlignment="1">
      <alignment horizontal="center" vertical="center"/>
    </xf>
    <xf numFmtId="0" fontId="11" fillId="0" borderId="90" xfId="0" applyFont="1" applyBorder="1" applyAlignment="1">
      <alignment horizontal="center" vertical="center"/>
    </xf>
    <xf numFmtId="0" fontId="12" fillId="0" borderId="30"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64" xfId="0" applyFont="1" applyBorder="1" applyAlignment="1">
      <alignment horizontal="center" vertical="center"/>
    </xf>
    <xf numFmtId="0" fontId="11" fillId="0" borderId="46" xfId="0" applyFont="1" applyBorder="1" applyAlignment="1">
      <alignment horizontal="center" vertical="center"/>
    </xf>
    <xf numFmtId="0" fontId="11" fillId="0" borderId="45" xfId="0" applyFont="1" applyBorder="1" applyAlignment="1">
      <alignment horizontal="center" vertical="center"/>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9" fillId="0" borderId="3" xfId="0" applyFont="1" applyBorder="1" applyAlignment="1">
      <alignment horizontal="center"/>
    </xf>
    <xf numFmtId="0" fontId="19" fillId="0" borderId="4" xfId="0" applyFont="1" applyBorder="1" applyAlignment="1">
      <alignment horizontal="center"/>
    </xf>
    <xf numFmtId="0" fontId="19" fillId="0" borderId="52" xfId="0" applyFont="1" applyBorder="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46"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6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1" xfId="0" applyFont="1" applyBorder="1" applyAlignment="1">
      <alignment horizont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76" xfId="0" applyFont="1" applyBorder="1" applyAlignment="1">
      <alignment horizontal="center" vertical="center" wrapText="1"/>
    </xf>
    <xf numFmtId="0" fontId="41" fillId="0" borderId="0" xfId="0" applyFont="1" applyAlignment="1">
      <alignment horizontal="center"/>
    </xf>
    <xf numFmtId="0" fontId="42" fillId="0" borderId="0" xfId="0" applyFont="1" applyAlignment="1">
      <alignment horizontal="center" vertical="center" wrapText="1"/>
    </xf>
    <xf numFmtId="0" fontId="19" fillId="0" borderId="0" xfId="0" applyFont="1" applyAlignment="1">
      <alignment horizontal="left" vertical="center" wrapText="1"/>
    </xf>
    <xf numFmtId="0" fontId="19" fillId="0" borderId="19" xfId="0" applyFont="1" applyBorder="1" applyAlignment="1">
      <alignment horizontal="center" vertical="center"/>
    </xf>
    <xf numFmtId="0" fontId="19" fillId="0" borderId="23" xfId="0" applyFont="1" applyBorder="1" applyAlignment="1">
      <alignment horizontal="center" vertical="center"/>
    </xf>
    <xf numFmtId="0" fontId="19" fillId="0" borderId="23" xfId="0" applyFont="1" applyBorder="1" applyAlignment="1">
      <alignment horizontal="right" vertical="center" wrapText="1"/>
    </xf>
    <xf numFmtId="0" fontId="19" fillId="0" borderId="19"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2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4"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78" xfId="0" applyFont="1" applyBorder="1" applyAlignment="1">
      <alignment horizontal="center" vertical="center"/>
    </xf>
    <xf numFmtId="0" fontId="19" fillId="0" borderId="76" xfId="0" applyFont="1" applyBorder="1" applyAlignment="1">
      <alignment horizontal="center" vertical="center"/>
    </xf>
    <xf numFmtId="0" fontId="19" fillId="0" borderId="19" xfId="0" applyFont="1" applyBorder="1" applyAlignment="1">
      <alignment horizontal="right" vertical="center" wrapText="1"/>
    </xf>
    <xf numFmtId="0" fontId="19" fillId="0" borderId="18" xfId="0" applyFont="1" applyBorder="1" applyAlignment="1">
      <alignment horizontal="center" vertical="center"/>
    </xf>
    <xf numFmtId="0" fontId="19" fillId="0" borderId="39" xfId="0" applyFont="1" applyBorder="1" applyAlignment="1">
      <alignment horizontal="center" vertical="center"/>
    </xf>
    <xf numFmtId="0" fontId="19" fillId="0" borderId="20" xfId="0" applyFont="1" applyBorder="1" applyAlignment="1">
      <alignment horizontal="center" vertical="center"/>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9"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64"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62"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31" xfId="0" applyFont="1" applyBorder="1" applyAlignment="1">
      <alignment horizontal="center" vertical="center" textRotation="90" wrapText="1"/>
    </xf>
    <xf numFmtId="0" fontId="19" fillId="0" borderId="36" xfId="0" applyFont="1" applyBorder="1" applyAlignment="1">
      <alignment horizontal="center" vertical="center" textRotation="90" wrapText="1"/>
    </xf>
    <xf numFmtId="0" fontId="19" fillId="0" borderId="37" xfId="0" applyFont="1" applyBorder="1" applyAlignment="1">
      <alignment horizontal="center" vertical="center" textRotation="90" wrapText="1"/>
    </xf>
    <xf numFmtId="0" fontId="19" fillId="0" borderId="38" xfId="0" applyFont="1" applyBorder="1" applyAlignment="1">
      <alignment horizontal="center" vertical="center" textRotation="90" wrapText="1"/>
    </xf>
    <xf numFmtId="0" fontId="19" fillId="0" borderId="78" xfId="0" applyFont="1" applyBorder="1" applyAlignment="1">
      <alignment horizontal="center" vertical="center" textRotation="90" wrapText="1"/>
    </xf>
    <xf numFmtId="0" fontId="19" fillId="0" borderId="76" xfId="0" applyFont="1" applyBorder="1" applyAlignment="1">
      <alignment horizontal="center" vertical="center" textRotation="90" wrapText="1"/>
    </xf>
    <xf numFmtId="0" fontId="19" fillId="0" borderId="28" xfId="0" applyFont="1" applyBorder="1" applyAlignment="1">
      <alignment horizontal="center" vertical="center" textRotation="90" wrapText="1"/>
    </xf>
    <xf numFmtId="0" fontId="19" fillId="0" borderId="29" xfId="0" applyFont="1" applyBorder="1" applyAlignment="1">
      <alignment horizontal="center" vertical="center" textRotation="90" wrapText="1"/>
    </xf>
    <xf numFmtId="0" fontId="19" fillId="0" borderId="33"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18" xfId="0" applyFont="1" applyBorder="1" applyAlignment="1">
      <alignment horizontal="center" vertical="center" textRotation="90" wrapText="1"/>
    </xf>
    <xf numFmtId="0" fontId="19" fillId="0" borderId="39" xfId="0" applyFont="1" applyBorder="1" applyAlignment="1">
      <alignment horizontal="center" vertical="center" textRotation="90" wrapText="1"/>
    </xf>
    <xf numFmtId="0" fontId="19" fillId="0" borderId="20" xfId="0" applyFont="1" applyBorder="1" applyAlignment="1">
      <alignment horizontal="center" vertical="center" textRotation="90" wrapText="1"/>
    </xf>
    <xf numFmtId="0" fontId="19" fillId="0" borderId="33" xfId="0" applyFont="1" applyBorder="1" applyAlignment="1">
      <alignment horizontal="center" vertical="center" textRotation="90" wrapText="1"/>
    </xf>
  </cellXfs>
  <cellStyles count="4">
    <cellStyle name="Hyperlink" xfId="3" builtinId="8"/>
    <cellStyle name="Normal" xfId="0" builtinId="0"/>
    <cellStyle name="Normal 2" xfId="1"/>
    <cellStyle name="Normal 3" xfId="2"/>
  </cellStyles>
  <dxfs count="0"/>
  <tableStyles count="0" defaultTableStyle="TableStyleMedium9" defaultPivotStyle="PivotStyleLight16"/>
  <colors>
    <mruColors>
      <color rgb="FFF250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29238" cy="2022584"/>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2029238" cy="2022584"/>
        </a:xfrm>
        <a:prstGeom prst="rect">
          <a:avLst/>
        </a:prstGeom>
      </xdr:spPr>
    </xdr:pic>
    <xdr:clientData/>
  </xdr:oneCellAnchor>
  <xdr:oneCellAnchor>
    <xdr:from>
      <xdr:col>22</xdr:col>
      <xdr:colOff>372700</xdr:colOff>
      <xdr:row>0</xdr:row>
      <xdr:rowOff>0</xdr:rowOff>
    </xdr:from>
    <xdr:ext cx="3975637" cy="1615108"/>
    <xdr:pic>
      <xdr:nvPicPr>
        <xdr:cNvPr id="3" name="Picture 2"/>
        <xdr:cNvPicPr/>
      </xdr:nvPicPr>
      <xdr:blipFill>
        <a:blip xmlns:r="http://schemas.openxmlformats.org/officeDocument/2006/relationships" r:embed="rId2" cstate="print"/>
        <a:srcRect/>
        <a:stretch>
          <a:fillRect/>
        </a:stretch>
      </xdr:blipFill>
      <xdr:spPr bwMode="auto">
        <a:xfrm>
          <a:off x="25054874" y="0"/>
          <a:ext cx="3975637" cy="1615108"/>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224581" y="0"/>
          <a:ext cx="2120128" cy="1115122"/>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224581" y="0"/>
          <a:ext cx="2120128" cy="1115122"/>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224581" y="0"/>
          <a:ext cx="2120128" cy="1115122"/>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224581" y="0"/>
          <a:ext cx="2120128" cy="1115122"/>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224581" y="0"/>
          <a:ext cx="2120128" cy="1115122"/>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224581" y="0"/>
          <a:ext cx="2120128" cy="1115122"/>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224581" y="0"/>
          <a:ext cx="2120128" cy="1115122"/>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224581" y="0"/>
          <a:ext cx="2120128" cy="1115122"/>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29</xdr:col>
      <xdr:colOff>452477</xdr:colOff>
      <xdr:row>0</xdr:row>
      <xdr:rowOff>47642</xdr:rowOff>
    </xdr:from>
    <xdr:ext cx="2333585" cy="1085726"/>
    <xdr:pic>
      <xdr:nvPicPr>
        <xdr:cNvPr id="3" name="Picture 2"/>
        <xdr:cNvPicPr/>
      </xdr:nvPicPr>
      <xdr:blipFill>
        <a:blip xmlns:r="http://schemas.openxmlformats.org/officeDocument/2006/relationships" r:embed="rId2" cstate="print"/>
        <a:srcRect/>
        <a:stretch>
          <a:fillRect/>
        </a:stretch>
      </xdr:blipFill>
      <xdr:spPr bwMode="auto">
        <a:xfrm>
          <a:off x="12096790" y="47642"/>
          <a:ext cx="2333585" cy="1085726"/>
        </a:xfrm>
        <a:prstGeom prst="rect">
          <a:avLst/>
        </a:prstGeom>
        <a:noFill/>
        <a:ln w="9525">
          <a:noFill/>
          <a:miter lim="800000"/>
          <a:headEnd/>
          <a:tailEnd/>
        </a:ln>
      </xdr:spPr>
    </xdr:pic>
    <xdr:clientData/>
  </xdr:oneCellAnchor>
  <xdr:twoCellAnchor>
    <xdr:from>
      <xdr:col>2</xdr:col>
      <xdr:colOff>654830</xdr:colOff>
      <xdr:row>35</xdr:row>
      <xdr:rowOff>71436</xdr:rowOff>
    </xdr:from>
    <xdr:to>
      <xdr:col>2</xdr:col>
      <xdr:colOff>790561</xdr:colOff>
      <xdr:row>35</xdr:row>
      <xdr:rowOff>214311</xdr:rowOff>
    </xdr:to>
    <xdr:sp macro="" textlink="">
      <xdr:nvSpPr>
        <xdr:cNvPr id="22" name="Right Arrow 21"/>
        <xdr:cNvSpPr/>
      </xdr:nvSpPr>
      <xdr:spPr>
        <a:xfrm>
          <a:off x="2809861" y="9286874"/>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62</xdr:row>
      <xdr:rowOff>59530</xdr:rowOff>
    </xdr:from>
    <xdr:to>
      <xdr:col>2</xdr:col>
      <xdr:colOff>754843</xdr:colOff>
      <xdr:row>62</xdr:row>
      <xdr:rowOff>202405</xdr:rowOff>
    </xdr:to>
    <xdr:sp macro="" textlink="">
      <xdr:nvSpPr>
        <xdr:cNvPr id="23" name="Right Arrow 22"/>
        <xdr:cNvSpPr/>
      </xdr:nvSpPr>
      <xdr:spPr>
        <a:xfrm>
          <a:off x="3024175" y="1639490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63</xdr:row>
      <xdr:rowOff>59530</xdr:rowOff>
    </xdr:from>
    <xdr:to>
      <xdr:col>2</xdr:col>
      <xdr:colOff>754843</xdr:colOff>
      <xdr:row>63</xdr:row>
      <xdr:rowOff>202405</xdr:rowOff>
    </xdr:to>
    <xdr:sp macro="" textlink="">
      <xdr:nvSpPr>
        <xdr:cNvPr id="26" name="Right Arrow 25"/>
        <xdr:cNvSpPr/>
      </xdr:nvSpPr>
      <xdr:spPr>
        <a:xfrm>
          <a:off x="3024175" y="16668749"/>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62</xdr:row>
      <xdr:rowOff>47612</xdr:rowOff>
    </xdr:from>
    <xdr:to>
      <xdr:col>1</xdr:col>
      <xdr:colOff>321472</xdr:colOff>
      <xdr:row>62</xdr:row>
      <xdr:rowOff>226217</xdr:rowOff>
    </xdr:to>
    <xdr:sp macro="" textlink="">
      <xdr:nvSpPr>
        <xdr:cNvPr id="27" name="Left Arrow 26"/>
        <xdr:cNvSpPr/>
      </xdr:nvSpPr>
      <xdr:spPr>
        <a:xfrm>
          <a:off x="476285" y="15835300"/>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35</xdr:row>
      <xdr:rowOff>35718</xdr:rowOff>
    </xdr:from>
    <xdr:to>
      <xdr:col>1</xdr:col>
      <xdr:colOff>369094</xdr:colOff>
      <xdr:row>35</xdr:row>
      <xdr:rowOff>214313</xdr:rowOff>
    </xdr:to>
    <xdr:sp macro="" textlink="">
      <xdr:nvSpPr>
        <xdr:cNvPr id="28" name="Left Arrow 27"/>
        <xdr:cNvSpPr/>
      </xdr:nvSpPr>
      <xdr:spPr>
        <a:xfrm>
          <a:off x="476240" y="870346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63</xdr:row>
      <xdr:rowOff>69042</xdr:rowOff>
    </xdr:from>
    <xdr:to>
      <xdr:col>1</xdr:col>
      <xdr:colOff>321472</xdr:colOff>
      <xdr:row>63</xdr:row>
      <xdr:rowOff>226220</xdr:rowOff>
    </xdr:to>
    <xdr:sp macro="" textlink="">
      <xdr:nvSpPr>
        <xdr:cNvPr id="29" name="Left Arrow 28"/>
        <xdr:cNvSpPr/>
      </xdr:nvSpPr>
      <xdr:spPr>
        <a:xfrm>
          <a:off x="462001" y="16130573"/>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76201</xdr:colOff>
      <xdr:row>61</xdr:row>
      <xdr:rowOff>47625</xdr:rowOff>
    </xdr:from>
    <xdr:to>
      <xdr:col>1</xdr:col>
      <xdr:colOff>190501</xdr:colOff>
      <xdr:row>61</xdr:row>
      <xdr:rowOff>209550</xdr:rowOff>
    </xdr:to>
    <xdr:sp macro="" textlink="">
      <xdr:nvSpPr>
        <xdr:cNvPr id="2" name="Left Arrow 1"/>
        <xdr:cNvSpPr/>
      </xdr:nvSpPr>
      <xdr:spPr>
        <a:xfrm>
          <a:off x="314326" y="15059025"/>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1</xdr:col>
      <xdr:colOff>76201</xdr:colOff>
      <xdr:row>60</xdr:row>
      <xdr:rowOff>66675</xdr:rowOff>
    </xdr:from>
    <xdr:to>
      <xdr:col>1</xdr:col>
      <xdr:colOff>190501</xdr:colOff>
      <xdr:row>60</xdr:row>
      <xdr:rowOff>228600</xdr:rowOff>
    </xdr:to>
    <xdr:sp macro="" textlink="">
      <xdr:nvSpPr>
        <xdr:cNvPr id="3" name="Left Arrow 2"/>
        <xdr:cNvSpPr/>
      </xdr:nvSpPr>
      <xdr:spPr>
        <a:xfrm>
          <a:off x="314326" y="14830425"/>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104775</xdr:colOff>
      <xdr:row>35</xdr:row>
      <xdr:rowOff>66674</xdr:rowOff>
    </xdr:from>
    <xdr:to>
      <xdr:col>1</xdr:col>
      <xdr:colOff>250031</xdr:colOff>
      <xdr:row>36</xdr:row>
      <xdr:rowOff>14007</xdr:rowOff>
    </xdr:to>
    <xdr:sp macro="" textlink="">
      <xdr:nvSpPr>
        <xdr:cNvPr id="4" name="Left Arrow 3"/>
        <xdr:cNvSpPr/>
      </xdr:nvSpPr>
      <xdr:spPr>
        <a:xfrm>
          <a:off x="473869" y="10139362"/>
          <a:ext cx="145256" cy="1714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452437</xdr:colOff>
      <xdr:row>35</xdr:row>
      <xdr:rowOff>71439</xdr:rowOff>
    </xdr:from>
    <xdr:to>
      <xdr:col>2</xdr:col>
      <xdr:colOff>583410</xdr:colOff>
      <xdr:row>35</xdr:row>
      <xdr:rowOff>250031</xdr:rowOff>
    </xdr:to>
    <xdr:sp macro="" textlink="">
      <xdr:nvSpPr>
        <xdr:cNvPr id="5" name="Right Arrow 4"/>
        <xdr:cNvSpPr/>
      </xdr:nvSpPr>
      <xdr:spPr>
        <a:xfrm>
          <a:off x="3036093" y="10144127"/>
          <a:ext cx="130973" cy="1785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16</xdr:col>
      <xdr:colOff>123825</xdr:colOff>
      <xdr:row>0</xdr:row>
      <xdr:rowOff>4764</xdr:rowOff>
    </xdr:from>
    <xdr:ext cx="2712554" cy="1615108"/>
    <xdr:pic>
      <xdr:nvPicPr>
        <xdr:cNvPr id="10" name="Picture 9"/>
        <xdr:cNvPicPr/>
      </xdr:nvPicPr>
      <xdr:blipFill>
        <a:blip xmlns:r="http://schemas.openxmlformats.org/officeDocument/2006/relationships" r:embed="rId1" cstate="print"/>
        <a:srcRect/>
        <a:stretch>
          <a:fillRect/>
        </a:stretch>
      </xdr:blipFill>
      <xdr:spPr bwMode="auto">
        <a:xfrm>
          <a:off x="10744200" y="4764"/>
          <a:ext cx="2712554" cy="1615108"/>
        </a:xfrm>
        <a:prstGeom prst="rect">
          <a:avLst/>
        </a:prstGeom>
        <a:noFill/>
        <a:ln w="9525">
          <a:noFill/>
          <a:miter lim="800000"/>
          <a:headEnd/>
          <a:tailEnd/>
        </a:ln>
      </xdr:spPr>
    </xdr:pic>
    <xdr:clientData/>
  </xdr:oneCellAnchor>
  <xdr:oneCellAnchor>
    <xdr:from>
      <xdr:col>0</xdr:col>
      <xdr:colOff>0</xdr:colOff>
      <xdr:row>0</xdr:row>
      <xdr:rowOff>0</xdr:rowOff>
    </xdr:from>
    <xdr:ext cx="1571625" cy="1566472"/>
    <xdr:pic>
      <xdr:nvPicPr>
        <xdr:cNvPr id="9" name="Picture 8" descr="deped seal.png"/>
        <xdr:cNvPicPr>
          <a:picLocks noChangeAspect="1"/>
        </xdr:cNvPicPr>
      </xdr:nvPicPr>
      <xdr:blipFill>
        <a:blip xmlns:r="http://schemas.openxmlformats.org/officeDocument/2006/relationships" r:embed="rId2" cstate="print"/>
        <a:srcRect l="5389" t="5090" r="3293" b="3892"/>
        <a:stretch>
          <a:fillRect/>
        </a:stretch>
      </xdr:blipFill>
      <xdr:spPr>
        <a:xfrm>
          <a:off x="0" y="0"/>
          <a:ext cx="1571625" cy="1566472"/>
        </a:xfrm>
        <a:prstGeom prst="rect">
          <a:avLst/>
        </a:prstGeom>
      </xdr:spPr>
    </xdr:pic>
    <xdr:clientData/>
  </xdr:oneCellAnchor>
  <xdr:twoCellAnchor>
    <xdr:from>
      <xdr:col>2</xdr:col>
      <xdr:colOff>419077</xdr:colOff>
      <xdr:row>60</xdr:row>
      <xdr:rowOff>83342</xdr:rowOff>
    </xdr:from>
    <xdr:to>
      <xdr:col>2</xdr:col>
      <xdr:colOff>583411</xdr:colOff>
      <xdr:row>60</xdr:row>
      <xdr:rowOff>261938</xdr:rowOff>
    </xdr:to>
    <xdr:sp macro="" textlink="">
      <xdr:nvSpPr>
        <xdr:cNvPr id="29" name="Right Arrow 28"/>
        <xdr:cNvSpPr/>
      </xdr:nvSpPr>
      <xdr:spPr>
        <a:xfrm>
          <a:off x="3002733" y="16037717"/>
          <a:ext cx="164334" cy="1785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402409</xdr:colOff>
      <xdr:row>61</xdr:row>
      <xdr:rowOff>83342</xdr:rowOff>
    </xdr:from>
    <xdr:to>
      <xdr:col>2</xdr:col>
      <xdr:colOff>559599</xdr:colOff>
      <xdr:row>61</xdr:row>
      <xdr:rowOff>226218</xdr:rowOff>
    </xdr:to>
    <xdr:sp macro="" textlink="">
      <xdr:nvSpPr>
        <xdr:cNvPr id="30" name="Right Arrow 29"/>
        <xdr:cNvSpPr/>
      </xdr:nvSpPr>
      <xdr:spPr>
        <a:xfrm>
          <a:off x="2986065" y="16347280"/>
          <a:ext cx="157190" cy="14287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532890" y="0"/>
          <a:ext cx="2120128" cy="1115122"/>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224581" y="0"/>
          <a:ext cx="2120128" cy="1115122"/>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174625</xdr:colOff>
      <xdr:row>59</xdr:row>
      <xdr:rowOff>111125</xdr:rowOff>
    </xdr:from>
    <xdr:to>
      <xdr:col>2</xdr:col>
      <xdr:colOff>403461</xdr:colOff>
      <xdr:row>59</xdr:row>
      <xdr:rowOff>211167</xdr:rowOff>
    </xdr:to>
    <xdr:sp macro="" textlink="">
      <xdr:nvSpPr>
        <xdr:cNvPr id="2" name="Left Arrow 1"/>
        <xdr:cNvSpPr/>
      </xdr:nvSpPr>
      <xdr:spPr>
        <a:xfrm>
          <a:off x="2127250" y="18770600"/>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2</xdr:col>
      <xdr:colOff>190500</xdr:colOff>
      <xdr:row>60</xdr:row>
      <xdr:rowOff>95250</xdr:rowOff>
    </xdr:from>
    <xdr:to>
      <xdr:col>2</xdr:col>
      <xdr:colOff>419336</xdr:colOff>
      <xdr:row>60</xdr:row>
      <xdr:rowOff>195292</xdr:rowOff>
    </xdr:to>
    <xdr:sp macro="" textlink="">
      <xdr:nvSpPr>
        <xdr:cNvPr id="3" name="Left Arrow 2"/>
        <xdr:cNvSpPr/>
      </xdr:nvSpPr>
      <xdr:spPr>
        <a:xfrm>
          <a:off x="2143125" y="19069050"/>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12</xdr:col>
      <xdr:colOff>139391</xdr:colOff>
      <xdr:row>0</xdr:row>
      <xdr:rowOff>1</xdr:rowOff>
    </xdr:from>
    <xdr:ext cx="2387293" cy="1521676"/>
    <xdr:pic>
      <xdr:nvPicPr>
        <xdr:cNvPr id="4" name="Picture 3"/>
        <xdr:cNvPicPr/>
      </xdr:nvPicPr>
      <xdr:blipFill>
        <a:blip xmlns:r="http://schemas.openxmlformats.org/officeDocument/2006/relationships" r:embed="rId1" cstate="print"/>
        <a:srcRect/>
        <a:stretch>
          <a:fillRect/>
        </a:stretch>
      </xdr:blipFill>
      <xdr:spPr bwMode="auto">
        <a:xfrm>
          <a:off x="10816916" y="1"/>
          <a:ext cx="2387293" cy="1521676"/>
        </a:xfrm>
        <a:prstGeom prst="rect">
          <a:avLst/>
        </a:prstGeom>
        <a:noFill/>
        <a:ln w="9525">
          <a:noFill/>
          <a:miter lim="800000"/>
          <a:headEnd/>
          <a:tailEnd/>
        </a:ln>
      </xdr:spPr>
    </xdr:pic>
    <xdr:clientData/>
  </xdr:oneCellAnchor>
  <xdr:oneCellAnchor>
    <xdr:from>
      <xdr:col>0</xdr:col>
      <xdr:colOff>1</xdr:colOff>
      <xdr:row>0</xdr:row>
      <xdr:rowOff>0</xdr:rowOff>
    </xdr:from>
    <xdr:ext cx="1231280" cy="1227243"/>
    <xdr:pic>
      <xdr:nvPicPr>
        <xdr:cNvPr id="5" name="Picture 4" descr="deped seal.png"/>
        <xdr:cNvPicPr>
          <a:picLocks noChangeAspect="1"/>
        </xdr:cNvPicPr>
      </xdr:nvPicPr>
      <xdr:blipFill>
        <a:blip xmlns:r="http://schemas.openxmlformats.org/officeDocument/2006/relationships" r:embed="rId2" cstate="print"/>
        <a:srcRect l="5389" t="5090" r="3293" b="3892"/>
        <a:stretch>
          <a:fillRect/>
        </a:stretch>
      </xdr:blipFill>
      <xdr:spPr>
        <a:xfrm>
          <a:off x="1" y="0"/>
          <a:ext cx="1231280" cy="1227243"/>
        </a:xfrm>
        <a:prstGeom prst="rect">
          <a:avLst/>
        </a:prstGeom>
      </xdr:spPr>
    </xdr:pic>
    <xdr:clientData/>
  </xdr:oneCellAnchor>
  <xdr:oneCellAnchor>
    <xdr:from>
      <xdr:col>0</xdr:col>
      <xdr:colOff>0</xdr:colOff>
      <xdr:row>0</xdr:row>
      <xdr:rowOff>0</xdr:rowOff>
    </xdr:from>
    <xdr:ext cx="1410141" cy="1405518"/>
    <xdr:pic>
      <xdr:nvPicPr>
        <xdr:cNvPr id="6" name="Picture 5" descr="deped seal.png"/>
        <xdr:cNvPicPr>
          <a:picLocks noChangeAspect="1"/>
        </xdr:cNvPicPr>
      </xdr:nvPicPr>
      <xdr:blipFill>
        <a:blip xmlns:r="http://schemas.openxmlformats.org/officeDocument/2006/relationships" r:embed="rId2" cstate="print"/>
        <a:srcRect l="5389" t="5090" r="3293" b="3892"/>
        <a:stretch>
          <a:fillRect/>
        </a:stretch>
      </xdr:blipFill>
      <xdr:spPr>
        <a:xfrm>
          <a:off x="0" y="0"/>
          <a:ext cx="1410141" cy="1405518"/>
        </a:xfrm>
        <a:prstGeom prst="rect">
          <a:avLst/>
        </a:prstGeom>
      </xdr:spPr>
    </xdr:pic>
    <xdr:clientData/>
  </xdr:oneCellAnchor>
  <xdr:twoCellAnchor editAs="oneCell">
    <xdr:from>
      <xdr:col>1</xdr:col>
      <xdr:colOff>743424</xdr:colOff>
      <xdr:row>32</xdr:row>
      <xdr:rowOff>81312</xdr:rowOff>
    </xdr:from>
    <xdr:to>
      <xdr:col>2</xdr:col>
      <xdr:colOff>101071</xdr:colOff>
      <xdr:row>32</xdr:row>
      <xdr:rowOff>181354</xdr:rowOff>
    </xdr:to>
    <xdr:sp macro="" textlink="">
      <xdr:nvSpPr>
        <xdr:cNvPr id="7" name="Left Arrow 6"/>
        <xdr:cNvSpPr/>
      </xdr:nvSpPr>
      <xdr:spPr>
        <a:xfrm>
          <a:off x="1819749" y="10254012"/>
          <a:ext cx="233947"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304925" cy="1300646"/>
    <xdr:pic>
      <xdr:nvPicPr>
        <xdr:cNvPr id="3" name="Picture 2"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304925" cy="1300646"/>
        </a:xfrm>
        <a:prstGeom prst="rect">
          <a:avLst/>
        </a:prstGeom>
      </xdr:spPr>
    </xdr:pic>
    <xdr:clientData/>
  </xdr:oneCellAnchor>
  <xdr:oneCellAnchor>
    <xdr:from>
      <xdr:col>19</xdr:col>
      <xdr:colOff>95250</xdr:colOff>
      <xdr:row>0</xdr:row>
      <xdr:rowOff>0</xdr:rowOff>
    </xdr:from>
    <xdr:ext cx="2120128" cy="1115122"/>
    <xdr:pic>
      <xdr:nvPicPr>
        <xdr:cNvPr id="4" name="Picture 3"/>
        <xdr:cNvPicPr/>
      </xdr:nvPicPr>
      <xdr:blipFill>
        <a:blip xmlns:r="http://schemas.openxmlformats.org/officeDocument/2006/relationships" r:embed="rId2" cstate="print"/>
        <a:srcRect/>
        <a:stretch>
          <a:fillRect/>
        </a:stretch>
      </xdr:blipFill>
      <xdr:spPr bwMode="auto">
        <a:xfrm>
          <a:off x="10496550" y="0"/>
          <a:ext cx="2120128" cy="1115122"/>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161739</xdr:colOff>
      <xdr:row>0</xdr:row>
      <xdr:rowOff>71884</xdr:rowOff>
    </xdr:from>
    <xdr:ext cx="1105265" cy="1101641"/>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161739" y="71884"/>
          <a:ext cx="1105265" cy="1101641"/>
        </a:xfrm>
        <a:prstGeom prst="rect">
          <a:avLst/>
        </a:prstGeom>
      </xdr:spPr>
    </xdr:pic>
    <xdr:clientData/>
  </xdr:oneCellAnchor>
  <xdr:oneCellAnchor>
    <xdr:from>
      <xdr:col>15</xdr:col>
      <xdr:colOff>53552</xdr:colOff>
      <xdr:row>0</xdr:row>
      <xdr:rowOff>44930</xdr:rowOff>
    </xdr:from>
    <xdr:ext cx="2120128" cy="925542"/>
    <xdr:pic>
      <xdr:nvPicPr>
        <xdr:cNvPr id="4" name="Picture 3"/>
        <xdr:cNvPicPr/>
      </xdr:nvPicPr>
      <xdr:blipFill>
        <a:blip xmlns:r="http://schemas.openxmlformats.org/officeDocument/2006/relationships" r:embed="rId2" cstate="print"/>
        <a:srcRect/>
        <a:stretch>
          <a:fillRect/>
        </a:stretch>
      </xdr:blipFill>
      <xdr:spPr bwMode="auto">
        <a:xfrm>
          <a:off x="9530927" y="44930"/>
          <a:ext cx="2120128" cy="925542"/>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1231280" cy="1227243"/>
        </a:xfrm>
        <a:prstGeom prst="rect">
          <a:avLst/>
        </a:prstGeom>
      </xdr:spPr>
    </xdr:pic>
    <xdr:clientData/>
  </xdr:oneCellAnchor>
  <xdr:oneCellAnchor>
    <xdr:from>
      <xdr:col>32</xdr:col>
      <xdr:colOff>270706</xdr:colOff>
      <xdr:row>0</xdr:row>
      <xdr:rowOff>0</xdr:rowOff>
    </xdr:from>
    <xdr:ext cx="2120128" cy="1115122"/>
    <xdr:pic>
      <xdr:nvPicPr>
        <xdr:cNvPr id="3" name="Picture 2"/>
        <xdr:cNvPicPr/>
      </xdr:nvPicPr>
      <xdr:blipFill>
        <a:blip xmlns:r="http://schemas.openxmlformats.org/officeDocument/2006/relationships" r:embed="rId2" cstate="print"/>
        <a:srcRect/>
        <a:stretch>
          <a:fillRect/>
        </a:stretch>
      </xdr:blipFill>
      <xdr:spPr bwMode="auto">
        <a:xfrm>
          <a:off x="12224581" y="0"/>
          <a:ext cx="2120128" cy="1115122"/>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AV78"/>
  <sheetViews>
    <sheetView showGridLines="0" zoomScale="40" zoomScaleNormal="40" zoomScaleSheetLayoutView="62" workbookViewId="0">
      <selection activeCell="H10" sqref="H10:Y10"/>
    </sheetView>
  </sheetViews>
  <sheetFormatPr defaultRowHeight="18.75"/>
  <cols>
    <col min="1" max="1" width="4.28515625" style="106" customWidth="1"/>
    <col min="2" max="2" width="36.28515625" style="70" customWidth="1"/>
    <col min="3" max="3" width="10.42578125" style="70" customWidth="1"/>
    <col min="4" max="4" width="3.5703125" style="70" customWidth="1"/>
    <col min="5" max="5" width="19.7109375" style="70" customWidth="1"/>
    <col min="6" max="6" width="17.42578125" style="70" customWidth="1"/>
    <col min="7" max="7" width="8.85546875" style="70" customWidth="1"/>
    <col min="8" max="8" width="14.5703125" style="70" customWidth="1"/>
    <col min="9" max="9" width="14.28515625" style="70" customWidth="1"/>
    <col min="10" max="10" width="16.5703125" style="71" customWidth="1"/>
    <col min="11" max="11" width="16.7109375" style="70" customWidth="1"/>
    <col min="12" max="12" width="17.5703125" style="70" customWidth="1"/>
    <col min="13" max="13" width="20.42578125" style="70" customWidth="1"/>
    <col min="14" max="14" width="22.28515625" style="70" customWidth="1"/>
    <col min="15" max="15" width="18.7109375" style="70" customWidth="1"/>
    <col min="16" max="16" width="23.5703125" style="70" customWidth="1"/>
    <col min="17" max="17" width="17.28515625" style="70" customWidth="1"/>
    <col min="18" max="18" width="16.5703125" style="70" customWidth="1"/>
    <col min="19" max="19" width="15.140625" style="70" customWidth="1"/>
    <col min="20" max="20" width="5.140625" style="70" customWidth="1"/>
    <col min="21" max="21" width="31.5703125" style="70" customWidth="1"/>
    <col min="22" max="22" width="27.7109375" style="70" customWidth="1"/>
    <col min="23" max="23" width="16.28515625" style="70" customWidth="1"/>
    <col min="24" max="24" width="20.42578125" style="70" customWidth="1"/>
    <col min="25" max="25" width="28.5703125" style="70" customWidth="1"/>
    <col min="26" max="29" width="9.140625" style="70"/>
    <col min="30" max="30" width="15.85546875" style="70" customWidth="1"/>
    <col min="31" max="16384" width="9.140625" style="70"/>
  </cols>
  <sheetData>
    <row r="1" spans="1:35" s="64" customFormat="1" ht="33.75">
      <c r="A1" s="456" t="s">
        <v>179</v>
      </c>
      <c r="B1" s="456"/>
      <c r="C1" s="456"/>
      <c r="D1" s="456"/>
      <c r="E1" s="456"/>
      <c r="F1" s="456"/>
      <c r="G1" s="456"/>
      <c r="H1" s="456"/>
      <c r="I1" s="456"/>
      <c r="J1" s="456"/>
      <c r="K1" s="456"/>
      <c r="L1" s="456"/>
      <c r="M1" s="456"/>
      <c r="N1" s="456"/>
      <c r="O1" s="456"/>
      <c r="P1" s="456"/>
      <c r="Q1" s="456"/>
      <c r="R1" s="456"/>
      <c r="S1" s="456"/>
      <c r="T1" s="456"/>
      <c r="U1" s="456"/>
      <c r="V1" s="456"/>
      <c r="W1" s="456"/>
      <c r="X1" s="456"/>
      <c r="Y1" s="456"/>
    </row>
    <row r="2" spans="1:35" s="64" customFormat="1" ht="18">
      <c r="A2" s="457" t="s">
        <v>264</v>
      </c>
      <c r="B2" s="457"/>
      <c r="C2" s="457"/>
      <c r="D2" s="457"/>
      <c r="E2" s="457"/>
      <c r="F2" s="457"/>
      <c r="G2" s="457"/>
      <c r="H2" s="457"/>
      <c r="I2" s="457"/>
      <c r="J2" s="457"/>
      <c r="K2" s="457"/>
      <c r="L2" s="457"/>
      <c r="M2" s="457"/>
      <c r="N2" s="457"/>
      <c r="O2" s="457"/>
      <c r="P2" s="457"/>
      <c r="Q2" s="457"/>
      <c r="R2" s="457"/>
      <c r="S2" s="457"/>
      <c r="T2" s="457"/>
      <c r="U2" s="457"/>
      <c r="V2" s="457"/>
      <c r="W2" s="457"/>
      <c r="X2" s="457"/>
      <c r="Y2" s="457"/>
    </row>
    <row r="3" spans="1:35" s="64" customFormat="1" ht="18">
      <c r="A3" s="65"/>
      <c r="B3" s="65"/>
      <c r="C3" s="65"/>
      <c r="D3" s="65"/>
      <c r="E3" s="65"/>
      <c r="F3" s="65"/>
      <c r="G3" s="65"/>
      <c r="H3" s="65"/>
      <c r="I3" s="65"/>
      <c r="J3" s="65"/>
      <c r="K3" s="65"/>
      <c r="L3" s="65"/>
      <c r="M3" s="65"/>
      <c r="N3" s="65"/>
      <c r="O3" s="65"/>
      <c r="P3" s="65"/>
      <c r="Q3" s="65"/>
      <c r="R3" s="65"/>
      <c r="S3" s="65"/>
      <c r="T3" s="65"/>
      <c r="U3" s="65"/>
      <c r="V3" s="65"/>
      <c r="W3" s="65"/>
      <c r="X3" s="65"/>
      <c r="Y3" s="65"/>
    </row>
    <row r="4" spans="1:35" s="64" customFormat="1" ht="49.5" customHeight="1">
      <c r="A4" s="66"/>
      <c r="D4" s="468" t="s">
        <v>211</v>
      </c>
      <c r="E4" s="468"/>
      <c r="F4" s="452">
        <f>'School Form 2 (SF2)'!C6</f>
        <v>309766</v>
      </c>
      <c r="G4" s="452"/>
      <c r="H4" s="469" t="s">
        <v>208</v>
      </c>
      <c r="I4" s="469"/>
      <c r="J4" s="435" t="s">
        <v>307</v>
      </c>
      <c r="K4" s="469" t="s">
        <v>209</v>
      </c>
      <c r="L4" s="469"/>
      <c r="M4" s="440" t="s">
        <v>448</v>
      </c>
      <c r="N4" s="441"/>
      <c r="O4" s="441"/>
      <c r="P4" s="442"/>
      <c r="Q4" s="433"/>
      <c r="R4" s="433"/>
      <c r="S4" s="432" t="s">
        <v>210</v>
      </c>
      <c r="T4" s="432"/>
      <c r="U4" s="453" t="s">
        <v>449</v>
      </c>
      <c r="V4" s="453"/>
      <c r="Y4" s="67"/>
    </row>
    <row r="5" spans="1:35" s="64" customFormat="1" ht="12" customHeight="1"/>
    <row r="6" spans="1:35" s="64" customFormat="1" ht="64.5" customHeight="1">
      <c r="C6" s="467" t="s">
        <v>212</v>
      </c>
      <c r="D6" s="467"/>
      <c r="E6" s="467"/>
      <c r="F6" s="453" t="str">
        <f>'School Form 2 (SF2)'!C8</f>
        <v>San Rafael National High School - Cabalinadan Annex HS</v>
      </c>
      <c r="G6" s="453"/>
      <c r="H6" s="453"/>
      <c r="I6" s="453"/>
      <c r="J6" s="453"/>
      <c r="K6" s="453"/>
      <c r="L6" s="453"/>
      <c r="M6" s="453"/>
      <c r="N6" s="454" t="s">
        <v>207</v>
      </c>
      <c r="O6" s="455"/>
      <c r="P6" s="434" t="s">
        <v>445</v>
      </c>
      <c r="Q6" s="470" t="s">
        <v>215</v>
      </c>
      <c r="R6" s="471"/>
      <c r="S6" s="440">
        <f>'School Form 2 (SF2)'!X8</f>
        <v>9</v>
      </c>
      <c r="T6" s="442"/>
      <c r="U6" s="68" t="s">
        <v>216</v>
      </c>
      <c r="V6" s="440" t="str">
        <f>'School Form 2 (SF2)'!AD8</f>
        <v>Persians</v>
      </c>
      <c r="W6" s="441"/>
      <c r="X6" s="442"/>
    </row>
    <row r="7" spans="1:35" ht="15.75" customHeight="1">
      <c r="A7" s="69"/>
    </row>
    <row r="8" spans="1:35" s="72" customFormat="1" ht="80.25" customHeight="1">
      <c r="A8" s="458"/>
      <c r="B8" s="460" t="s">
        <v>166</v>
      </c>
      <c r="C8" s="461" t="s">
        <v>220</v>
      </c>
      <c r="D8" s="462"/>
      <c r="E8" s="462"/>
      <c r="F8" s="463"/>
      <c r="G8" s="451" t="s">
        <v>180</v>
      </c>
      <c r="H8" s="451" t="s">
        <v>201</v>
      </c>
      <c r="I8" s="51" t="s">
        <v>246</v>
      </c>
      <c r="J8" s="451" t="s">
        <v>221</v>
      </c>
      <c r="K8" s="451" t="s">
        <v>162</v>
      </c>
      <c r="L8" s="451" t="s">
        <v>222</v>
      </c>
      <c r="M8" s="451" t="s">
        <v>161</v>
      </c>
      <c r="N8" s="460" t="s">
        <v>160</v>
      </c>
      <c r="O8" s="460"/>
      <c r="P8" s="460"/>
      <c r="Q8" s="460"/>
      <c r="R8" s="460" t="s">
        <v>159</v>
      </c>
      <c r="S8" s="460"/>
      <c r="T8" s="460"/>
      <c r="U8" s="460"/>
      <c r="V8" s="446" t="s">
        <v>181</v>
      </c>
      <c r="W8" s="450"/>
      <c r="X8" s="451" t="s">
        <v>245</v>
      </c>
      <c r="Y8" s="50" t="s">
        <v>40</v>
      </c>
    </row>
    <row r="9" spans="1:35" s="73" customFormat="1" ht="90" customHeight="1">
      <c r="A9" s="459"/>
      <c r="B9" s="460"/>
      <c r="C9" s="464"/>
      <c r="D9" s="465"/>
      <c r="E9" s="465"/>
      <c r="F9" s="466"/>
      <c r="G9" s="451"/>
      <c r="H9" s="451"/>
      <c r="I9" s="44" t="s">
        <v>226</v>
      </c>
      <c r="J9" s="451"/>
      <c r="K9" s="451"/>
      <c r="L9" s="451"/>
      <c r="M9" s="451"/>
      <c r="N9" s="51" t="s">
        <v>188</v>
      </c>
      <c r="O9" s="51" t="s">
        <v>41</v>
      </c>
      <c r="P9" s="51" t="s">
        <v>227</v>
      </c>
      <c r="Q9" s="51" t="s">
        <v>121</v>
      </c>
      <c r="R9" s="446" t="s">
        <v>200</v>
      </c>
      <c r="S9" s="447"/>
      <c r="T9" s="446" t="s">
        <v>278</v>
      </c>
      <c r="U9" s="447"/>
      <c r="V9" s="50" t="s">
        <v>202</v>
      </c>
      <c r="W9" s="52" t="s">
        <v>203</v>
      </c>
      <c r="X9" s="451"/>
      <c r="Y9" s="51" t="s">
        <v>172</v>
      </c>
    </row>
    <row r="10" spans="1:35" ht="45.95" customHeight="1">
      <c r="A10" s="74"/>
      <c r="B10" s="436"/>
      <c r="C10" s="437"/>
      <c r="D10" s="438"/>
      <c r="E10" s="438"/>
      <c r="F10" s="439"/>
      <c r="G10" s="76"/>
      <c r="H10" s="77"/>
      <c r="I10" s="78"/>
      <c r="J10" s="76"/>
      <c r="K10" s="79"/>
      <c r="L10" s="79"/>
      <c r="M10" s="80"/>
      <c r="N10" s="76"/>
      <c r="O10" s="76"/>
      <c r="P10" s="76"/>
      <c r="Q10" s="76"/>
      <c r="R10" s="410"/>
      <c r="S10" s="411"/>
      <c r="T10" s="410"/>
      <c r="U10" s="411"/>
      <c r="V10" s="81"/>
      <c r="W10" s="81"/>
      <c r="X10" s="81"/>
      <c r="Y10" s="81"/>
      <c r="AC10" s="70" t="s">
        <v>450</v>
      </c>
      <c r="AG10" s="70" t="s">
        <v>451</v>
      </c>
      <c r="AI10" s="70" t="s">
        <v>452</v>
      </c>
    </row>
    <row r="11" spans="1:35" ht="45.95" customHeight="1">
      <c r="A11" s="74"/>
      <c r="B11" s="82"/>
      <c r="C11" s="443"/>
      <c r="D11" s="444"/>
      <c r="E11" s="444"/>
      <c r="F11" s="445"/>
      <c r="G11" s="83"/>
      <c r="H11" s="77"/>
      <c r="I11" s="78"/>
      <c r="J11" s="76"/>
      <c r="K11" s="76"/>
      <c r="L11" s="76"/>
      <c r="M11" s="81"/>
      <c r="N11" s="76"/>
      <c r="O11" s="83"/>
      <c r="P11" s="83"/>
      <c r="Q11" s="83"/>
      <c r="R11" s="448"/>
      <c r="S11" s="449"/>
      <c r="T11" s="448"/>
      <c r="U11" s="449"/>
      <c r="V11" s="83"/>
      <c r="W11" s="83"/>
      <c r="X11" s="81"/>
      <c r="Y11" s="81"/>
    </row>
    <row r="12" spans="1:35" ht="45.95" customHeight="1">
      <c r="A12" s="74"/>
      <c r="B12" s="82"/>
      <c r="C12" s="443"/>
      <c r="D12" s="444"/>
      <c r="E12" s="444"/>
      <c r="F12" s="445"/>
      <c r="G12" s="83"/>
      <c r="H12" s="77"/>
      <c r="I12" s="78"/>
      <c r="J12" s="76"/>
      <c r="K12" s="76"/>
      <c r="L12" s="76"/>
      <c r="M12" s="81"/>
      <c r="N12" s="76"/>
      <c r="O12" s="83"/>
      <c r="P12" s="83"/>
      <c r="Q12" s="83"/>
      <c r="R12" s="448"/>
      <c r="S12" s="449"/>
      <c r="T12" s="448"/>
      <c r="U12" s="449"/>
      <c r="V12" s="83"/>
      <c r="W12" s="83"/>
      <c r="X12" s="81"/>
      <c r="Y12" s="81"/>
    </row>
    <row r="13" spans="1:35" ht="45.95" customHeight="1">
      <c r="A13" s="74"/>
      <c r="B13" s="82"/>
      <c r="C13" s="443"/>
      <c r="D13" s="444"/>
      <c r="E13" s="444"/>
      <c r="F13" s="445"/>
      <c r="G13" s="83"/>
      <c r="H13" s="77"/>
      <c r="I13" s="78"/>
      <c r="J13" s="76"/>
      <c r="K13" s="76"/>
      <c r="L13" s="76"/>
      <c r="M13" s="81"/>
      <c r="N13" s="76"/>
      <c r="O13" s="83"/>
      <c r="P13" s="83"/>
      <c r="Q13" s="83"/>
      <c r="R13" s="448"/>
      <c r="S13" s="449"/>
      <c r="T13" s="448"/>
      <c r="U13" s="449"/>
      <c r="V13" s="83"/>
      <c r="W13" s="83"/>
      <c r="X13" s="81"/>
      <c r="Y13" s="81"/>
    </row>
    <row r="14" spans="1:35" ht="45.95" customHeight="1">
      <c r="A14" s="74"/>
      <c r="B14" s="82"/>
      <c r="C14" s="443"/>
      <c r="D14" s="444"/>
      <c r="E14" s="444"/>
      <c r="F14" s="445"/>
      <c r="G14" s="83"/>
      <c r="H14" s="77"/>
      <c r="I14" s="78"/>
      <c r="J14" s="76"/>
      <c r="K14" s="76"/>
      <c r="L14" s="76"/>
      <c r="M14" s="81"/>
      <c r="N14" s="76"/>
      <c r="O14" s="83"/>
      <c r="P14" s="83"/>
      <c r="Q14" s="83"/>
      <c r="R14" s="448"/>
      <c r="S14" s="449"/>
      <c r="T14" s="448"/>
      <c r="U14" s="449"/>
      <c r="V14" s="83"/>
      <c r="W14" s="83"/>
      <c r="X14" s="81"/>
      <c r="Y14" s="81"/>
    </row>
    <row r="15" spans="1:35" ht="45.95" customHeight="1">
      <c r="A15" s="74"/>
      <c r="B15" s="82"/>
      <c r="C15" s="443"/>
      <c r="D15" s="444"/>
      <c r="E15" s="444"/>
      <c r="F15" s="445"/>
      <c r="G15" s="83"/>
      <c r="H15" s="77"/>
      <c r="I15" s="78"/>
      <c r="J15" s="76"/>
      <c r="K15" s="76"/>
      <c r="L15" s="76"/>
      <c r="M15" s="81"/>
      <c r="N15" s="76"/>
      <c r="O15" s="83"/>
      <c r="P15" s="83"/>
      <c r="Q15" s="83"/>
      <c r="R15" s="448"/>
      <c r="S15" s="449"/>
      <c r="T15" s="448"/>
      <c r="U15" s="449"/>
      <c r="V15" s="83"/>
      <c r="W15" s="83"/>
      <c r="X15" s="84"/>
      <c r="Y15" s="81"/>
    </row>
    <row r="16" spans="1:35" ht="45.95" customHeight="1">
      <c r="A16" s="74"/>
      <c r="B16" s="82"/>
      <c r="C16" s="443"/>
      <c r="D16" s="444"/>
      <c r="E16" s="444"/>
      <c r="F16" s="445"/>
      <c r="G16" s="83"/>
      <c r="H16" s="77"/>
      <c r="I16" s="78"/>
      <c r="J16" s="76"/>
      <c r="K16" s="76"/>
      <c r="L16" s="76"/>
      <c r="M16" s="81"/>
      <c r="N16" s="76"/>
      <c r="O16" s="83"/>
      <c r="P16" s="83"/>
      <c r="Q16" s="83"/>
      <c r="R16" s="448"/>
      <c r="S16" s="449"/>
      <c r="T16" s="448"/>
      <c r="U16" s="449"/>
      <c r="V16" s="83"/>
      <c r="W16" s="83"/>
      <c r="X16" s="81"/>
      <c r="Y16" s="81"/>
    </row>
    <row r="17" spans="1:25" ht="45.95" customHeight="1">
      <c r="A17" s="74"/>
      <c r="B17" s="82"/>
      <c r="C17" s="443"/>
      <c r="D17" s="444"/>
      <c r="E17" s="444"/>
      <c r="F17" s="445"/>
      <c r="G17" s="83"/>
      <c r="H17" s="77"/>
      <c r="I17" s="78"/>
      <c r="J17" s="76"/>
      <c r="K17" s="76"/>
      <c r="L17" s="76"/>
      <c r="M17" s="81"/>
      <c r="N17" s="76"/>
      <c r="O17" s="83"/>
      <c r="P17" s="83"/>
      <c r="Q17" s="83"/>
      <c r="R17" s="448"/>
      <c r="S17" s="449"/>
      <c r="T17" s="448"/>
      <c r="U17" s="449"/>
      <c r="V17" s="83"/>
      <c r="W17" s="83"/>
      <c r="X17" s="81"/>
      <c r="Y17" s="81"/>
    </row>
    <row r="18" spans="1:25" ht="45.95" customHeight="1">
      <c r="A18" s="74"/>
      <c r="B18" s="82"/>
      <c r="C18" s="443"/>
      <c r="D18" s="444"/>
      <c r="E18" s="444"/>
      <c r="F18" s="445"/>
      <c r="G18" s="83"/>
      <c r="H18" s="77"/>
      <c r="I18" s="78"/>
      <c r="J18" s="76"/>
      <c r="K18" s="76"/>
      <c r="L18" s="76"/>
      <c r="M18" s="81"/>
      <c r="N18" s="76"/>
      <c r="O18" s="83"/>
      <c r="P18" s="83"/>
      <c r="Q18" s="83"/>
      <c r="R18" s="448"/>
      <c r="S18" s="449"/>
      <c r="T18" s="448"/>
      <c r="U18" s="449"/>
      <c r="V18" s="83"/>
      <c r="W18" s="83"/>
      <c r="X18" s="81"/>
      <c r="Y18" s="81"/>
    </row>
    <row r="19" spans="1:25" ht="45.95" customHeight="1">
      <c r="A19" s="74"/>
      <c r="B19" s="82"/>
      <c r="C19" s="443"/>
      <c r="D19" s="444"/>
      <c r="E19" s="444"/>
      <c r="F19" s="445"/>
      <c r="G19" s="83"/>
      <c r="H19" s="77"/>
      <c r="I19" s="78"/>
      <c r="J19" s="76"/>
      <c r="K19" s="76"/>
      <c r="L19" s="76"/>
      <c r="M19" s="81"/>
      <c r="N19" s="76"/>
      <c r="O19" s="83"/>
      <c r="P19" s="83"/>
      <c r="Q19" s="83"/>
      <c r="R19" s="448"/>
      <c r="S19" s="449"/>
      <c r="T19" s="448"/>
      <c r="U19" s="449"/>
      <c r="V19" s="83"/>
      <c r="W19" s="83"/>
      <c r="X19" s="81"/>
      <c r="Y19" s="81"/>
    </row>
    <row r="20" spans="1:25" ht="45.95" customHeight="1">
      <c r="A20" s="74"/>
      <c r="B20" s="82"/>
      <c r="C20" s="443"/>
      <c r="D20" s="444"/>
      <c r="E20" s="444"/>
      <c r="F20" s="445"/>
      <c r="G20" s="83"/>
      <c r="H20" s="77"/>
      <c r="I20" s="78"/>
      <c r="J20" s="76"/>
      <c r="K20" s="76"/>
      <c r="L20" s="76"/>
      <c r="M20" s="81"/>
      <c r="N20" s="76"/>
      <c r="O20" s="83"/>
      <c r="P20" s="83"/>
      <c r="Q20" s="83"/>
      <c r="R20" s="448"/>
      <c r="S20" s="449"/>
      <c r="T20" s="448"/>
      <c r="U20" s="449"/>
      <c r="V20" s="83"/>
      <c r="W20" s="83"/>
      <c r="X20" s="84"/>
      <c r="Y20" s="81"/>
    </row>
    <row r="21" spans="1:25" ht="45.95" customHeight="1">
      <c r="A21" s="74"/>
      <c r="B21" s="82"/>
      <c r="C21" s="443"/>
      <c r="D21" s="444"/>
      <c r="E21" s="444"/>
      <c r="F21" s="445"/>
      <c r="G21" s="83"/>
      <c r="H21" s="77"/>
      <c r="I21" s="85"/>
      <c r="J21" s="76"/>
      <c r="K21" s="76"/>
      <c r="L21" s="76"/>
      <c r="M21" s="81"/>
      <c r="N21" s="76"/>
      <c r="O21" s="83"/>
      <c r="P21" s="83"/>
      <c r="Q21" s="83"/>
      <c r="R21" s="448"/>
      <c r="S21" s="449"/>
      <c r="T21" s="448"/>
      <c r="U21" s="449"/>
      <c r="V21" s="83"/>
      <c r="W21" s="83"/>
      <c r="X21" s="81"/>
      <c r="Y21" s="81"/>
    </row>
    <row r="22" spans="1:25" ht="45.95" customHeight="1">
      <c r="A22" s="74"/>
      <c r="B22" s="82"/>
      <c r="C22" s="443"/>
      <c r="D22" s="444"/>
      <c r="E22" s="444"/>
      <c r="F22" s="445"/>
      <c r="G22" s="83"/>
      <c r="H22" s="77"/>
      <c r="I22" s="78"/>
      <c r="J22" s="76"/>
      <c r="K22" s="76"/>
      <c r="L22" s="76"/>
      <c r="M22" s="81"/>
      <c r="N22" s="76"/>
      <c r="O22" s="83"/>
      <c r="P22" s="83"/>
      <c r="Q22" s="83"/>
      <c r="R22" s="448"/>
      <c r="S22" s="449"/>
      <c r="T22" s="448"/>
      <c r="U22" s="449"/>
      <c r="V22" s="83"/>
      <c r="W22" s="83"/>
      <c r="X22" s="81"/>
      <c r="Y22" s="81"/>
    </row>
    <row r="23" spans="1:25" ht="45.95" customHeight="1">
      <c r="A23" s="74"/>
      <c r="B23" s="75"/>
      <c r="C23" s="443"/>
      <c r="D23" s="444"/>
      <c r="E23" s="444"/>
      <c r="F23" s="445"/>
      <c r="G23" s="83"/>
      <c r="H23" s="77"/>
      <c r="I23" s="78"/>
      <c r="J23" s="76"/>
      <c r="K23" s="76"/>
      <c r="L23" s="76"/>
      <c r="M23" s="81"/>
      <c r="N23" s="76"/>
      <c r="O23" s="83"/>
      <c r="P23" s="83"/>
      <c r="Q23" s="83"/>
      <c r="R23" s="448"/>
      <c r="S23" s="449"/>
      <c r="T23" s="448"/>
      <c r="U23" s="449"/>
      <c r="V23" s="83"/>
      <c r="W23" s="83"/>
      <c r="X23" s="84"/>
      <c r="Y23" s="81"/>
    </row>
    <row r="24" spans="1:25" ht="45.95" customHeight="1">
      <c r="A24" s="74"/>
      <c r="B24" s="75"/>
      <c r="C24" s="437"/>
      <c r="D24" s="438"/>
      <c r="E24" s="438"/>
      <c r="F24" s="439"/>
      <c r="G24" s="76"/>
      <c r="H24" s="77"/>
      <c r="I24" s="78"/>
      <c r="J24" s="76"/>
      <c r="K24" s="76"/>
      <c r="L24" s="76"/>
      <c r="M24" s="81"/>
      <c r="N24" s="76"/>
      <c r="O24" s="83"/>
      <c r="P24" s="83"/>
      <c r="Q24" s="83"/>
      <c r="R24" s="448"/>
      <c r="S24" s="449"/>
      <c r="T24" s="448"/>
      <c r="U24" s="449"/>
      <c r="V24" s="81"/>
      <c r="W24" s="81"/>
      <c r="X24" s="81"/>
      <c r="Y24" s="81"/>
    </row>
    <row r="25" spans="1:25" ht="45.95" customHeight="1">
      <c r="A25" s="74"/>
      <c r="B25" s="75"/>
      <c r="C25" s="437"/>
      <c r="D25" s="438"/>
      <c r="E25" s="438"/>
      <c r="F25" s="439"/>
      <c r="G25" s="76"/>
      <c r="H25" s="77"/>
      <c r="I25" s="78"/>
      <c r="J25" s="76"/>
      <c r="K25" s="76"/>
      <c r="L25" s="76"/>
      <c r="M25" s="81"/>
      <c r="N25" s="76"/>
      <c r="O25" s="83"/>
      <c r="P25" s="83"/>
      <c r="Q25" s="83"/>
      <c r="R25" s="448"/>
      <c r="S25" s="449"/>
      <c r="T25" s="448"/>
      <c r="U25" s="449"/>
      <c r="V25" s="81"/>
      <c r="W25" s="81"/>
      <c r="X25" s="81"/>
      <c r="Y25" s="81"/>
    </row>
    <row r="26" spans="1:25" ht="45.95" customHeight="1">
      <c r="A26" s="74"/>
      <c r="B26" s="75"/>
      <c r="C26" s="437"/>
      <c r="D26" s="438"/>
      <c r="E26" s="438"/>
      <c r="F26" s="439"/>
      <c r="G26" s="76"/>
      <c r="H26" s="77"/>
      <c r="I26" s="78"/>
      <c r="J26" s="76"/>
      <c r="K26" s="76"/>
      <c r="L26" s="76"/>
      <c r="M26" s="81"/>
      <c r="N26" s="76"/>
      <c r="O26" s="83"/>
      <c r="P26" s="83"/>
      <c r="Q26" s="83"/>
      <c r="R26" s="448"/>
      <c r="S26" s="449"/>
      <c r="T26" s="448"/>
      <c r="U26" s="449"/>
      <c r="V26" s="81"/>
      <c r="W26" s="81"/>
      <c r="X26" s="81"/>
      <c r="Y26" s="81"/>
    </row>
    <row r="27" spans="1:25" ht="45.95" customHeight="1">
      <c r="A27" s="74"/>
      <c r="B27" s="75"/>
      <c r="C27" s="443"/>
      <c r="D27" s="444"/>
      <c r="E27" s="444"/>
      <c r="F27" s="445"/>
      <c r="G27" s="83"/>
      <c r="H27" s="77"/>
      <c r="I27" s="78"/>
      <c r="J27" s="76"/>
      <c r="K27" s="76"/>
      <c r="L27" s="76"/>
      <c r="M27" s="81"/>
      <c r="N27" s="76"/>
      <c r="O27" s="83"/>
      <c r="P27" s="83"/>
      <c r="Q27" s="83"/>
      <c r="R27" s="448"/>
      <c r="S27" s="449"/>
      <c r="T27" s="448"/>
      <c r="U27" s="449"/>
      <c r="V27" s="83"/>
      <c r="W27" s="83"/>
      <c r="X27" s="84"/>
      <c r="Y27" s="81"/>
    </row>
    <row r="28" spans="1:25" ht="45.95" customHeight="1">
      <c r="A28" s="74"/>
      <c r="B28" s="75"/>
      <c r="C28" s="437"/>
      <c r="D28" s="438"/>
      <c r="E28" s="438"/>
      <c r="F28" s="439"/>
      <c r="G28" s="76"/>
      <c r="H28" s="77"/>
      <c r="I28" s="78"/>
      <c r="J28" s="76"/>
      <c r="K28" s="76"/>
      <c r="L28" s="76"/>
      <c r="M28" s="81"/>
      <c r="N28" s="76"/>
      <c r="O28" s="76"/>
      <c r="P28" s="76"/>
      <c r="Q28" s="76"/>
      <c r="R28" s="448"/>
      <c r="S28" s="449"/>
      <c r="T28" s="448"/>
      <c r="U28" s="449"/>
      <c r="V28" s="81"/>
      <c r="W28" s="81"/>
      <c r="X28" s="81"/>
      <c r="Y28" s="81"/>
    </row>
    <row r="29" spans="1:25" ht="45.95" customHeight="1">
      <c r="A29" s="74"/>
      <c r="B29" s="75"/>
      <c r="C29" s="437"/>
      <c r="D29" s="438"/>
      <c r="E29" s="438"/>
      <c r="F29" s="439"/>
      <c r="G29" s="76"/>
      <c r="H29" s="77"/>
      <c r="I29" s="78"/>
      <c r="J29" s="76"/>
      <c r="K29" s="76"/>
      <c r="L29" s="76"/>
      <c r="M29" s="81"/>
      <c r="N29" s="76"/>
      <c r="O29" s="76"/>
      <c r="P29" s="76"/>
      <c r="Q29" s="76"/>
      <c r="R29" s="448"/>
      <c r="S29" s="449"/>
      <c r="T29" s="448"/>
      <c r="U29" s="449"/>
      <c r="V29" s="81"/>
      <c r="W29" s="81"/>
      <c r="X29" s="81"/>
      <c r="Y29" s="81"/>
    </row>
    <row r="30" spans="1:25" ht="45.95" customHeight="1">
      <c r="A30" s="74"/>
      <c r="B30" s="75"/>
      <c r="C30" s="437"/>
      <c r="D30" s="438"/>
      <c r="E30" s="438"/>
      <c r="F30" s="439"/>
      <c r="G30" s="76"/>
      <c r="H30" s="77"/>
      <c r="I30" s="78"/>
      <c r="J30" s="76"/>
      <c r="K30" s="76"/>
      <c r="L30" s="76"/>
      <c r="M30" s="81"/>
      <c r="N30" s="76"/>
      <c r="O30" s="76"/>
      <c r="P30" s="76"/>
      <c r="Q30" s="76"/>
      <c r="R30" s="448"/>
      <c r="S30" s="449"/>
      <c r="T30" s="448"/>
      <c r="U30" s="449"/>
      <c r="V30" s="81"/>
      <c r="W30" s="81"/>
      <c r="X30" s="81"/>
      <c r="Y30" s="81"/>
    </row>
    <row r="31" spans="1:25" ht="45.95" customHeight="1">
      <c r="A31" s="74"/>
      <c r="B31" s="75"/>
      <c r="C31" s="437"/>
      <c r="D31" s="438"/>
      <c r="E31" s="438"/>
      <c r="F31" s="439"/>
      <c r="G31" s="76"/>
      <c r="H31" s="77"/>
      <c r="I31" s="78"/>
      <c r="J31" s="76"/>
      <c r="K31" s="76"/>
      <c r="L31" s="76"/>
      <c r="M31" s="81"/>
      <c r="N31" s="76"/>
      <c r="O31" s="76"/>
      <c r="P31" s="76"/>
      <c r="Q31" s="76"/>
      <c r="R31" s="448"/>
      <c r="S31" s="449"/>
      <c r="T31" s="448"/>
      <c r="U31" s="449"/>
      <c r="V31" s="81"/>
      <c r="W31" s="81"/>
      <c r="X31" s="81"/>
      <c r="Y31" s="81"/>
    </row>
    <row r="32" spans="1:25" ht="45.95" customHeight="1">
      <c r="A32" s="74"/>
      <c r="B32" s="75"/>
      <c r="C32" s="437"/>
      <c r="D32" s="438"/>
      <c r="E32" s="438"/>
      <c r="F32" s="439"/>
      <c r="G32" s="76"/>
      <c r="H32" s="77"/>
      <c r="I32" s="78"/>
      <c r="J32" s="76"/>
      <c r="K32" s="76"/>
      <c r="L32" s="76"/>
      <c r="M32" s="81"/>
      <c r="N32" s="76"/>
      <c r="O32" s="76"/>
      <c r="P32" s="76"/>
      <c r="Q32" s="76"/>
      <c r="R32" s="86"/>
      <c r="S32" s="87"/>
      <c r="T32" s="86"/>
      <c r="U32" s="87"/>
      <c r="V32" s="81"/>
      <c r="W32" s="81"/>
      <c r="X32" s="81"/>
      <c r="Y32" s="81"/>
    </row>
    <row r="33" spans="1:25" ht="45.95" customHeight="1">
      <c r="A33" s="74"/>
      <c r="B33" s="75"/>
      <c r="C33" s="437"/>
      <c r="D33" s="438"/>
      <c r="E33" s="438"/>
      <c r="F33" s="439"/>
      <c r="G33" s="76"/>
      <c r="H33" s="77"/>
      <c r="I33" s="78"/>
      <c r="J33" s="76"/>
      <c r="K33" s="76"/>
      <c r="L33" s="76"/>
      <c r="M33" s="81"/>
      <c r="N33" s="76"/>
      <c r="O33" s="76"/>
      <c r="P33" s="76"/>
      <c r="Q33" s="76"/>
      <c r="R33" s="86"/>
      <c r="S33" s="87"/>
      <c r="T33" s="86"/>
      <c r="U33" s="87"/>
      <c r="V33" s="81"/>
      <c r="W33" s="81"/>
      <c r="X33" s="81"/>
      <c r="Y33" s="81"/>
    </row>
    <row r="34" spans="1:25" ht="45.95" customHeight="1">
      <c r="A34" s="74"/>
      <c r="B34" s="75"/>
      <c r="C34" s="437"/>
      <c r="D34" s="438"/>
      <c r="E34" s="438"/>
      <c r="F34" s="439"/>
      <c r="G34" s="76"/>
      <c r="H34" s="77"/>
      <c r="I34" s="78"/>
      <c r="J34" s="76"/>
      <c r="K34" s="76"/>
      <c r="L34" s="76"/>
      <c r="M34" s="81"/>
      <c r="N34" s="76"/>
      <c r="O34" s="76"/>
      <c r="P34" s="76"/>
      <c r="Q34" s="76"/>
      <c r="R34" s="86"/>
      <c r="S34" s="87"/>
      <c r="T34" s="86"/>
      <c r="U34" s="87"/>
      <c r="V34" s="81"/>
      <c r="W34" s="81"/>
      <c r="X34" s="81"/>
      <c r="Y34" s="81"/>
    </row>
    <row r="35" spans="1:25" ht="45.95" customHeight="1">
      <c r="A35" s="74"/>
      <c r="B35" s="75"/>
      <c r="C35" s="437"/>
      <c r="D35" s="438"/>
      <c r="E35" s="438"/>
      <c r="F35" s="439"/>
      <c r="G35" s="76"/>
      <c r="H35" s="77"/>
      <c r="I35" s="78"/>
      <c r="J35" s="76"/>
      <c r="K35" s="76"/>
      <c r="L35" s="76"/>
      <c r="M35" s="81"/>
      <c r="N35" s="76"/>
      <c r="O35" s="76"/>
      <c r="P35" s="76"/>
      <c r="Q35" s="76"/>
      <c r="R35" s="86"/>
      <c r="S35" s="87"/>
      <c r="T35" s="86"/>
      <c r="U35" s="87"/>
      <c r="V35" s="81"/>
      <c r="W35" s="81"/>
      <c r="X35" s="81"/>
      <c r="Y35" s="81"/>
    </row>
    <row r="36" spans="1:25" ht="45.95" customHeight="1">
      <c r="A36" s="74"/>
      <c r="B36" s="75"/>
      <c r="C36" s="437"/>
      <c r="D36" s="438"/>
      <c r="E36" s="438"/>
      <c r="F36" s="439"/>
      <c r="G36" s="76"/>
      <c r="H36" s="77"/>
      <c r="I36" s="78"/>
      <c r="J36" s="76"/>
      <c r="K36" s="76"/>
      <c r="L36" s="76"/>
      <c r="M36" s="81"/>
      <c r="N36" s="76"/>
      <c r="O36" s="76"/>
      <c r="P36" s="76"/>
      <c r="Q36" s="76"/>
      <c r="R36" s="86"/>
      <c r="S36" s="87"/>
      <c r="T36" s="86"/>
      <c r="U36" s="87"/>
      <c r="V36" s="81"/>
      <c r="W36" s="81"/>
      <c r="X36" s="81"/>
      <c r="Y36" s="81"/>
    </row>
    <row r="37" spans="1:25" ht="45.95" customHeight="1">
      <c r="A37" s="74"/>
      <c r="B37" s="75"/>
      <c r="C37" s="437"/>
      <c r="D37" s="438"/>
      <c r="E37" s="438"/>
      <c r="F37" s="439"/>
      <c r="G37" s="76"/>
      <c r="H37" s="77"/>
      <c r="I37" s="78"/>
      <c r="J37" s="76"/>
      <c r="K37" s="76"/>
      <c r="L37" s="76"/>
      <c r="M37" s="81"/>
      <c r="N37" s="76"/>
      <c r="O37" s="76"/>
      <c r="P37" s="76"/>
      <c r="Q37" s="76"/>
      <c r="R37" s="86"/>
      <c r="S37" s="87"/>
      <c r="T37" s="86"/>
      <c r="U37" s="87"/>
      <c r="V37" s="81"/>
      <c r="W37" s="81"/>
      <c r="X37" s="81"/>
      <c r="Y37" s="81"/>
    </row>
    <row r="38" spans="1:25" ht="45.95" customHeight="1">
      <c r="A38" s="74"/>
      <c r="B38" s="75"/>
      <c r="C38" s="437"/>
      <c r="D38" s="438"/>
      <c r="E38" s="438"/>
      <c r="F38" s="439"/>
      <c r="G38" s="76"/>
      <c r="H38" s="77"/>
      <c r="I38" s="78"/>
      <c r="J38" s="76"/>
      <c r="K38" s="76"/>
      <c r="L38" s="76"/>
      <c r="M38" s="81"/>
      <c r="N38" s="76"/>
      <c r="O38" s="76"/>
      <c r="P38" s="76"/>
      <c r="Q38" s="76"/>
      <c r="R38" s="86"/>
      <c r="S38" s="87"/>
      <c r="T38" s="86"/>
      <c r="U38" s="87"/>
      <c r="V38" s="81"/>
      <c r="W38" s="81"/>
      <c r="X38" s="81"/>
      <c r="Y38" s="81"/>
    </row>
    <row r="39" spans="1:25" ht="45.95" customHeight="1">
      <c r="A39" s="74"/>
      <c r="B39" s="75"/>
      <c r="C39" s="437"/>
      <c r="D39" s="438"/>
      <c r="E39" s="438"/>
      <c r="F39" s="439"/>
      <c r="G39" s="76"/>
      <c r="H39" s="77"/>
      <c r="I39" s="78"/>
      <c r="J39" s="76"/>
      <c r="K39" s="76"/>
      <c r="L39" s="76"/>
      <c r="M39" s="81"/>
      <c r="N39" s="76"/>
      <c r="O39" s="76"/>
      <c r="P39" s="76"/>
      <c r="Q39" s="76"/>
      <c r="R39" s="86"/>
      <c r="S39" s="87"/>
      <c r="T39" s="86"/>
      <c r="U39" s="87"/>
      <c r="V39" s="81"/>
      <c r="W39" s="81"/>
      <c r="X39" s="81"/>
      <c r="Y39" s="81"/>
    </row>
    <row r="40" spans="1:25" ht="45.95" customHeight="1">
      <c r="A40" s="74"/>
      <c r="B40" s="75"/>
      <c r="C40" s="437"/>
      <c r="D40" s="438"/>
      <c r="E40" s="438"/>
      <c r="F40" s="439"/>
      <c r="G40" s="76"/>
      <c r="H40" s="77"/>
      <c r="I40" s="78"/>
      <c r="J40" s="76"/>
      <c r="K40" s="76"/>
      <c r="L40" s="76"/>
      <c r="M40" s="81"/>
      <c r="N40" s="76"/>
      <c r="O40" s="76"/>
      <c r="P40" s="76"/>
      <c r="Q40" s="76"/>
      <c r="R40" s="86"/>
      <c r="S40" s="87"/>
      <c r="T40" s="86"/>
      <c r="U40" s="87"/>
      <c r="V40" s="81"/>
      <c r="W40" s="81"/>
      <c r="X40" s="81"/>
      <c r="Y40" s="81"/>
    </row>
    <row r="41" spans="1:25" ht="45.95" customHeight="1">
      <c r="A41" s="74"/>
      <c r="B41" s="75"/>
      <c r="C41" s="437"/>
      <c r="D41" s="438"/>
      <c r="E41" s="438"/>
      <c r="F41" s="439"/>
      <c r="G41" s="76"/>
      <c r="H41" s="77"/>
      <c r="I41" s="78"/>
      <c r="J41" s="76"/>
      <c r="K41" s="76"/>
      <c r="L41" s="76"/>
      <c r="M41" s="81"/>
      <c r="N41" s="76"/>
      <c r="O41" s="76"/>
      <c r="P41" s="76"/>
      <c r="Q41" s="76"/>
      <c r="R41" s="448"/>
      <c r="S41" s="449"/>
      <c r="T41" s="448"/>
      <c r="U41" s="449"/>
      <c r="V41" s="81"/>
      <c r="W41" s="81"/>
      <c r="X41" s="81"/>
      <c r="Y41" s="81"/>
    </row>
    <row r="42" spans="1:25" ht="45.95" customHeight="1">
      <c r="A42" s="74"/>
      <c r="B42" s="75"/>
      <c r="C42" s="437"/>
      <c r="D42" s="438"/>
      <c r="E42" s="438"/>
      <c r="F42" s="439"/>
      <c r="G42" s="76"/>
      <c r="H42" s="77"/>
      <c r="I42" s="78"/>
      <c r="J42" s="76"/>
      <c r="K42" s="76"/>
      <c r="L42" s="76"/>
      <c r="M42" s="81"/>
      <c r="N42" s="76"/>
      <c r="O42" s="76"/>
      <c r="P42" s="76"/>
      <c r="Q42" s="76"/>
      <c r="R42" s="448"/>
      <c r="S42" s="449"/>
      <c r="T42" s="448"/>
      <c r="U42" s="449"/>
      <c r="V42" s="81"/>
      <c r="W42" s="81"/>
      <c r="X42" s="81"/>
      <c r="Y42" s="81"/>
    </row>
    <row r="43" spans="1:25" s="71" customFormat="1" ht="45.95" customHeight="1">
      <c r="A43" s="88"/>
      <c r="B43" s="75"/>
      <c r="C43" s="474"/>
      <c r="D43" s="475"/>
      <c r="E43" s="475"/>
      <c r="F43" s="476"/>
      <c r="G43" s="89"/>
      <c r="H43" s="77"/>
      <c r="I43" s="90"/>
      <c r="J43" s="89"/>
      <c r="K43" s="89"/>
      <c r="L43" s="89"/>
      <c r="M43" s="91"/>
      <c r="N43" s="89"/>
      <c r="O43" s="89"/>
      <c r="P43" s="89"/>
      <c r="Q43" s="89"/>
      <c r="R43" s="472"/>
      <c r="S43" s="473"/>
      <c r="T43" s="472"/>
      <c r="U43" s="473"/>
      <c r="V43" s="91"/>
      <c r="W43" s="91"/>
      <c r="X43" s="91"/>
      <c r="Y43" s="91"/>
    </row>
    <row r="44" spans="1:25" ht="45.95" customHeight="1">
      <c r="A44" s="74"/>
      <c r="B44" s="75"/>
      <c r="C44" s="437"/>
      <c r="D44" s="438"/>
      <c r="E44" s="438"/>
      <c r="F44" s="439"/>
      <c r="G44" s="76"/>
      <c r="H44" s="77"/>
      <c r="I44" s="78"/>
      <c r="J44" s="76"/>
      <c r="K44" s="76"/>
      <c r="L44" s="76"/>
      <c r="M44" s="81"/>
      <c r="N44" s="76"/>
      <c r="O44" s="76"/>
      <c r="P44" s="76"/>
      <c r="Q44" s="76"/>
      <c r="R44" s="448"/>
      <c r="S44" s="449"/>
      <c r="T44" s="448"/>
      <c r="U44" s="449"/>
      <c r="V44" s="81"/>
      <c r="W44" s="81"/>
      <c r="X44" s="81"/>
      <c r="Y44" s="81"/>
    </row>
    <row r="45" spans="1:25" ht="45.95" customHeight="1">
      <c r="A45" s="74"/>
      <c r="B45" s="75"/>
      <c r="C45" s="437"/>
      <c r="D45" s="438"/>
      <c r="E45" s="438"/>
      <c r="F45" s="439"/>
      <c r="G45" s="92"/>
      <c r="H45" s="77"/>
      <c r="I45" s="78"/>
      <c r="J45" s="76"/>
      <c r="K45" s="76"/>
      <c r="L45" s="76"/>
      <c r="M45" s="81"/>
      <c r="N45" s="76"/>
      <c r="O45" s="76"/>
      <c r="P45" s="76"/>
      <c r="Q45" s="76"/>
      <c r="R45" s="448"/>
      <c r="S45" s="449"/>
      <c r="T45" s="448"/>
      <c r="U45" s="449"/>
      <c r="V45" s="81"/>
      <c r="W45" s="81"/>
      <c r="X45" s="81"/>
      <c r="Y45" s="81"/>
    </row>
    <row r="46" spans="1:25" ht="45.95" customHeight="1">
      <c r="A46" s="74"/>
      <c r="B46" s="82"/>
      <c r="C46" s="437"/>
      <c r="D46" s="438"/>
      <c r="E46" s="438"/>
      <c r="F46" s="439"/>
      <c r="G46" s="76"/>
      <c r="H46" s="77"/>
      <c r="I46" s="78"/>
      <c r="J46" s="76"/>
      <c r="K46" s="76"/>
      <c r="L46" s="76"/>
      <c r="M46" s="81"/>
      <c r="N46" s="76"/>
      <c r="O46" s="76"/>
      <c r="P46" s="76"/>
      <c r="Q46" s="76"/>
      <c r="R46" s="448"/>
      <c r="S46" s="449"/>
      <c r="T46" s="448"/>
      <c r="U46" s="449"/>
      <c r="V46" s="81"/>
      <c r="W46" s="81"/>
      <c r="X46" s="81"/>
      <c r="Y46" s="81"/>
    </row>
    <row r="47" spans="1:25" ht="45.95" customHeight="1">
      <c r="A47" s="74"/>
      <c r="B47" s="82"/>
      <c r="C47" s="437"/>
      <c r="D47" s="438"/>
      <c r="E47" s="438"/>
      <c r="F47" s="439"/>
      <c r="G47" s="76"/>
      <c r="H47" s="77"/>
      <c r="I47" s="78"/>
      <c r="J47" s="76"/>
      <c r="K47" s="76"/>
      <c r="L47" s="76"/>
      <c r="M47" s="81"/>
      <c r="N47" s="76"/>
      <c r="O47" s="76"/>
      <c r="P47" s="76"/>
      <c r="Q47" s="76"/>
      <c r="R47" s="448"/>
      <c r="S47" s="449"/>
      <c r="T47" s="448"/>
      <c r="U47" s="449"/>
      <c r="V47" s="81"/>
      <c r="W47" s="81"/>
      <c r="X47" s="81"/>
      <c r="Y47" s="81"/>
    </row>
    <row r="48" spans="1:25" ht="45.95" customHeight="1">
      <c r="A48" s="74"/>
      <c r="B48" s="82"/>
      <c r="C48" s="437"/>
      <c r="D48" s="438"/>
      <c r="E48" s="438"/>
      <c r="F48" s="439"/>
      <c r="G48" s="76"/>
      <c r="H48" s="77"/>
      <c r="I48" s="78"/>
      <c r="J48" s="76"/>
      <c r="K48" s="76"/>
      <c r="L48" s="76"/>
      <c r="M48" s="81"/>
      <c r="N48" s="76"/>
      <c r="O48" s="76"/>
      <c r="P48" s="76"/>
      <c r="Q48" s="76"/>
      <c r="R48" s="448"/>
      <c r="S48" s="449"/>
      <c r="T48" s="448"/>
      <c r="U48" s="449"/>
      <c r="V48" s="81"/>
      <c r="W48" s="81"/>
      <c r="X48" s="81"/>
      <c r="Y48" s="81"/>
    </row>
    <row r="49" spans="1:48" ht="45.95" customHeight="1">
      <c r="A49" s="74"/>
      <c r="B49" s="82"/>
      <c r="C49" s="437"/>
      <c r="D49" s="438"/>
      <c r="E49" s="438"/>
      <c r="F49" s="439"/>
      <c r="G49" s="76"/>
      <c r="H49" s="77"/>
      <c r="I49" s="78"/>
      <c r="J49" s="76"/>
      <c r="K49" s="76"/>
      <c r="L49" s="76"/>
      <c r="M49" s="81"/>
      <c r="N49" s="76"/>
      <c r="O49" s="76"/>
      <c r="P49" s="76"/>
      <c r="Q49" s="76"/>
      <c r="R49" s="448"/>
      <c r="S49" s="449"/>
      <c r="T49" s="448"/>
      <c r="U49" s="449"/>
      <c r="V49" s="81"/>
      <c r="W49" s="81"/>
      <c r="X49" s="81"/>
      <c r="Y49" s="81"/>
    </row>
    <row r="50" spans="1:48" ht="45.95" customHeight="1">
      <c r="A50" s="74"/>
      <c r="B50" s="82"/>
      <c r="C50" s="437"/>
      <c r="D50" s="438"/>
      <c r="E50" s="438"/>
      <c r="F50" s="439"/>
      <c r="G50" s="76"/>
      <c r="H50" s="77"/>
      <c r="I50" s="78"/>
      <c r="J50" s="76"/>
      <c r="K50" s="76"/>
      <c r="L50" s="76"/>
      <c r="M50" s="81"/>
      <c r="N50" s="76"/>
      <c r="O50" s="76"/>
      <c r="P50" s="76"/>
      <c r="Q50" s="76"/>
      <c r="R50" s="448"/>
      <c r="S50" s="449"/>
      <c r="T50" s="448"/>
      <c r="U50" s="449"/>
      <c r="V50" s="81"/>
      <c r="W50" s="81"/>
      <c r="X50" s="81"/>
      <c r="Y50" s="81"/>
    </row>
    <row r="51" spans="1:48" ht="45.95" customHeight="1">
      <c r="A51" s="74"/>
      <c r="B51" s="82"/>
      <c r="C51" s="437"/>
      <c r="D51" s="438"/>
      <c r="E51" s="438"/>
      <c r="F51" s="439"/>
      <c r="G51" s="76"/>
      <c r="H51" s="77"/>
      <c r="I51" s="78"/>
      <c r="J51" s="76"/>
      <c r="K51" s="76"/>
      <c r="L51" s="76"/>
      <c r="M51" s="81"/>
      <c r="N51" s="76"/>
      <c r="O51" s="76"/>
      <c r="P51" s="76"/>
      <c r="Q51" s="76"/>
      <c r="R51" s="448"/>
      <c r="S51" s="449"/>
      <c r="T51" s="448"/>
      <c r="U51" s="449"/>
      <c r="V51" s="81"/>
      <c r="W51" s="81"/>
      <c r="X51" s="81"/>
      <c r="Y51" s="81"/>
    </row>
    <row r="52" spans="1:48" ht="45.95" customHeight="1">
      <c r="A52" s="74"/>
      <c r="B52" s="82"/>
      <c r="C52" s="437"/>
      <c r="D52" s="438"/>
      <c r="E52" s="438"/>
      <c r="F52" s="439"/>
      <c r="G52" s="76"/>
      <c r="H52" s="77"/>
      <c r="I52" s="78"/>
      <c r="J52" s="76"/>
      <c r="K52" s="76"/>
      <c r="L52" s="76"/>
      <c r="M52" s="81"/>
      <c r="N52" s="76"/>
      <c r="O52" s="76"/>
      <c r="P52" s="76"/>
      <c r="Q52" s="76"/>
      <c r="R52" s="448"/>
      <c r="S52" s="449"/>
      <c r="T52" s="448"/>
      <c r="U52" s="449"/>
      <c r="V52" s="81"/>
      <c r="W52" s="81"/>
      <c r="X52" s="81"/>
      <c r="Y52" s="81"/>
    </row>
    <row r="53" spans="1:48" ht="45.95" customHeight="1">
      <c r="A53" s="74"/>
      <c r="B53" s="82"/>
      <c r="C53" s="437"/>
      <c r="D53" s="438"/>
      <c r="E53" s="438"/>
      <c r="F53" s="439"/>
      <c r="G53" s="76"/>
      <c r="H53" s="77"/>
      <c r="I53" s="78"/>
      <c r="J53" s="76"/>
      <c r="K53" s="76"/>
      <c r="L53" s="76"/>
      <c r="M53" s="81"/>
      <c r="N53" s="76"/>
      <c r="O53" s="76"/>
      <c r="P53" s="76"/>
      <c r="Q53" s="76"/>
      <c r="R53" s="448"/>
      <c r="S53" s="449"/>
      <c r="T53" s="448"/>
      <c r="U53" s="449"/>
      <c r="V53" s="81"/>
      <c r="W53" s="81"/>
      <c r="X53" s="81"/>
      <c r="Y53" s="81"/>
    </row>
    <row r="54" spans="1:48" ht="45.95" customHeight="1">
      <c r="A54" s="74"/>
      <c r="B54" s="82"/>
      <c r="C54" s="437"/>
      <c r="D54" s="438"/>
      <c r="E54" s="438"/>
      <c r="F54" s="439"/>
      <c r="G54" s="76"/>
      <c r="H54" s="77"/>
      <c r="I54" s="78"/>
      <c r="J54" s="76"/>
      <c r="K54" s="76"/>
      <c r="L54" s="76"/>
      <c r="M54" s="81"/>
      <c r="N54" s="76"/>
      <c r="O54" s="76"/>
      <c r="P54" s="76"/>
      <c r="Q54" s="76"/>
      <c r="R54" s="448"/>
      <c r="S54" s="449"/>
      <c r="T54" s="448"/>
      <c r="U54" s="449"/>
      <c r="V54" s="81"/>
      <c r="W54" s="81"/>
      <c r="X54" s="81"/>
      <c r="Y54" s="81"/>
    </row>
    <row r="55" spans="1:48" ht="45.95" customHeight="1">
      <c r="A55" s="74"/>
      <c r="B55" s="82"/>
      <c r="C55" s="437"/>
      <c r="D55" s="438"/>
      <c r="E55" s="438"/>
      <c r="F55" s="439"/>
      <c r="G55" s="76"/>
      <c r="H55" s="77"/>
      <c r="I55" s="78"/>
      <c r="J55" s="76"/>
      <c r="K55" s="76"/>
      <c r="L55" s="76"/>
      <c r="M55" s="81"/>
      <c r="N55" s="76"/>
      <c r="O55" s="76"/>
      <c r="P55" s="76"/>
      <c r="Q55" s="76"/>
      <c r="R55" s="448"/>
      <c r="S55" s="449"/>
      <c r="T55" s="448"/>
      <c r="U55" s="449"/>
      <c r="V55" s="81"/>
      <c r="W55" s="81"/>
      <c r="X55" s="81"/>
      <c r="Y55" s="81"/>
    </row>
    <row r="56" spans="1:48" ht="45.95" customHeight="1">
      <c r="A56" s="74"/>
      <c r="B56" s="82"/>
      <c r="C56" s="437"/>
      <c r="D56" s="438"/>
      <c r="E56" s="438"/>
      <c r="F56" s="439"/>
      <c r="G56" s="76"/>
      <c r="H56" s="77"/>
      <c r="I56" s="78"/>
      <c r="J56" s="76"/>
      <c r="K56" s="76"/>
      <c r="L56" s="76"/>
      <c r="M56" s="81"/>
      <c r="N56" s="76"/>
      <c r="O56" s="76"/>
      <c r="P56" s="76"/>
      <c r="Q56" s="76"/>
      <c r="R56" s="448"/>
      <c r="S56" s="449"/>
      <c r="T56" s="448"/>
      <c r="U56" s="449"/>
      <c r="V56" s="81"/>
      <c r="W56" s="81"/>
      <c r="X56" s="81"/>
      <c r="Y56" s="81"/>
    </row>
    <row r="57" spans="1:48" ht="33" customHeight="1">
      <c r="A57" s="478" t="s">
        <v>182</v>
      </c>
      <c r="B57" s="478"/>
      <c r="C57" s="478"/>
      <c r="D57" s="478"/>
      <c r="E57" s="478"/>
      <c r="F57" s="478"/>
      <c r="G57" s="478"/>
      <c r="H57" s="478"/>
      <c r="I57" s="478"/>
      <c r="J57" s="478"/>
      <c r="K57" s="478"/>
      <c r="L57" s="478"/>
      <c r="M57" s="478"/>
      <c r="N57" s="478"/>
      <c r="O57" s="478"/>
      <c r="P57" s="478"/>
      <c r="Q57" s="93"/>
      <c r="R57" s="93"/>
      <c r="S57" s="93"/>
      <c r="T57" s="93"/>
      <c r="U57" s="479" t="s">
        <v>183</v>
      </c>
      <c r="V57" s="479"/>
      <c r="W57" s="93"/>
      <c r="X57" s="479" t="s">
        <v>184</v>
      </c>
      <c r="Y57" s="479"/>
    </row>
    <row r="58" spans="1:48" s="97" customFormat="1" ht="36" customHeight="1">
      <c r="A58" s="3" t="s">
        <v>124</v>
      </c>
      <c r="B58" s="3"/>
      <c r="C58" s="3" t="s">
        <v>125</v>
      </c>
      <c r="D58" s="3"/>
      <c r="E58" s="3" t="s">
        <v>138</v>
      </c>
      <c r="F58" s="3"/>
      <c r="G58" s="4"/>
      <c r="H58" s="3"/>
      <c r="I58" s="4"/>
      <c r="J58" s="3" t="s">
        <v>124</v>
      </c>
      <c r="K58" s="3"/>
      <c r="L58" s="3" t="s">
        <v>125</v>
      </c>
      <c r="M58" s="3" t="s">
        <v>138</v>
      </c>
      <c r="N58" s="4"/>
      <c r="O58" s="4"/>
      <c r="P58" s="5"/>
      <c r="Q58" s="94"/>
      <c r="R58" s="95" t="s">
        <v>185</v>
      </c>
      <c r="S58" s="95" t="s">
        <v>186</v>
      </c>
      <c r="T58" s="96"/>
      <c r="U58" s="480"/>
      <c r="V58" s="480"/>
      <c r="W58" s="1"/>
      <c r="X58" s="480"/>
      <c r="Y58" s="480"/>
      <c r="Z58" s="1"/>
      <c r="AA58" s="1"/>
      <c r="AB58" s="1"/>
      <c r="AC58" s="1"/>
      <c r="AD58" s="1"/>
      <c r="AE58" s="1"/>
      <c r="AF58" s="1"/>
      <c r="AG58" s="1"/>
      <c r="AH58" s="1"/>
      <c r="AI58" s="1"/>
      <c r="AJ58" s="1"/>
      <c r="AK58" s="1"/>
      <c r="AL58" s="1"/>
      <c r="AM58" s="1"/>
    </row>
    <row r="59" spans="1:48" ht="53.25" customHeight="1">
      <c r="A59" s="6" t="s">
        <v>122</v>
      </c>
      <c r="B59" s="7"/>
      <c r="C59" s="7" t="s">
        <v>123</v>
      </c>
      <c r="D59" s="7"/>
      <c r="E59" s="48" t="s">
        <v>139</v>
      </c>
      <c r="F59" s="48"/>
      <c r="G59" s="48"/>
      <c r="H59" s="48"/>
      <c r="I59" s="48"/>
      <c r="J59" s="48" t="s">
        <v>129</v>
      </c>
      <c r="K59" s="48"/>
      <c r="L59" s="7" t="s">
        <v>130</v>
      </c>
      <c r="M59" s="481" t="s">
        <v>142</v>
      </c>
      <c r="N59" s="481"/>
      <c r="O59" s="481"/>
      <c r="P59" s="482"/>
      <c r="Q59" s="98" t="s">
        <v>7</v>
      </c>
      <c r="R59" s="99"/>
      <c r="S59" s="99"/>
      <c r="T59" s="93"/>
      <c r="Z59" s="2"/>
      <c r="AA59" s="2"/>
      <c r="AB59" s="2"/>
      <c r="AC59" s="2"/>
      <c r="AD59" s="2"/>
      <c r="AE59" s="2"/>
      <c r="AF59" s="2"/>
      <c r="AG59" s="2"/>
      <c r="AH59" s="2"/>
      <c r="AI59" s="2"/>
      <c r="AJ59" s="2"/>
      <c r="AK59" s="2"/>
      <c r="AL59" s="2"/>
      <c r="AM59" s="2"/>
      <c r="AN59" s="93"/>
      <c r="AO59" s="93"/>
      <c r="AP59" s="93"/>
      <c r="AQ59" s="93"/>
      <c r="AR59" s="93"/>
      <c r="AS59" s="93"/>
      <c r="AT59" s="93"/>
      <c r="AU59" s="93"/>
      <c r="AV59" s="93"/>
    </row>
    <row r="60" spans="1:48" ht="36.75" customHeight="1">
      <c r="A60" s="6" t="s">
        <v>127</v>
      </c>
      <c r="B60" s="7"/>
      <c r="C60" s="7" t="s">
        <v>126</v>
      </c>
      <c r="D60" s="7"/>
      <c r="E60" s="48" t="s">
        <v>139</v>
      </c>
      <c r="F60" s="48"/>
      <c r="G60" s="48"/>
      <c r="H60" s="48"/>
      <c r="I60" s="48"/>
      <c r="J60" s="48" t="s">
        <v>131</v>
      </c>
      <c r="K60" s="48"/>
      <c r="L60" s="7" t="s">
        <v>132</v>
      </c>
      <c r="M60" s="48" t="s">
        <v>143</v>
      </c>
      <c r="N60" s="48"/>
      <c r="O60" s="48"/>
      <c r="P60" s="48"/>
      <c r="Q60" s="98" t="s">
        <v>16</v>
      </c>
      <c r="R60" s="99"/>
      <c r="S60" s="99"/>
      <c r="T60" s="93"/>
      <c r="U60" s="483" t="s">
        <v>191</v>
      </c>
      <c r="V60" s="483"/>
      <c r="W60" s="49"/>
      <c r="X60" s="483" t="s">
        <v>192</v>
      </c>
      <c r="Y60" s="483"/>
      <c r="Z60" s="2"/>
      <c r="AA60" s="2"/>
      <c r="AB60" s="2"/>
      <c r="AC60" s="2"/>
      <c r="AD60" s="2"/>
      <c r="AE60" s="2"/>
      <c r="AF60" s="2"/>
      <c r="AG60" s="2"/>
      <c r="AH60" s="2"/>
      <c r="AI60" s="2"/>
      <c r="AJ60" s="2"/>
      <c r="AK60" s="2"/>
      <c r="AL60" s="2"/>
      <c r="AM60" s="2"/>
      <c r="AN60" s="93"/>
      <c r="AO60" s="93"/>
      <c r="AP60" s="93"/>
      <c r="AQ60" s="93"/>
      <c r="AR60" s="93"/>
      <c r="AS60" s="93"/>
      <c r="AT60" s="93"/>
      <c r="AU60" s="93"/>
      <c r="AV60" s="93"/>
    </row>
    <row r="61" spans="1:48" ht="23.25" customHeight="1">
      <c r="A61" s="48" t="s">
        <v>128</v>
      </c>
      <c r="B61" s="48"/>
      <c r="C61" s="7" t="s">
        <v>133</v>
      </c>
      <c r="D61" s="7"/>
      <c r="E61" s="48" t="s">
        <v>141</v>
      </c>
      <c r="F61" s="48"/>
      <c r="G61" s="48"/>
      <c r="H61" s="48"/>
      <c r="I61" s="48"/>
      <c r="J61" s="48" t="s">
        <v>134</v>
      </c>
      <c r="K61" s="48"/>
      <c r="L61" s="7" t="s">
        <v>135</v>
      </c>
      <c r="M61" s="48" t="s">
        <v>234</v>
      </c>
      <c r="N61" s="48"/>
      <c r="O61" s="48"/>
      <c r="P61" s="48"/>
      <c r="Q61" s="477" t="s">
        <v>4</v>
      </c>
      <c r="R61" s="477"/>
      <c r="S61" s="477"/>
      <c r="T61" s="100"/>
      <c r="U61" s="93"/>
      <c r="V61" s="2"/>
      <c r="W61" s="2"/>
      <c r="X61" s="2"/>
      <c r="Y61" s="2"/>
      <c r="Z61" s="2"/>
      <c r="AA61" s="2"/>
      <c r="AB61" s="2"/>
      <c r="AC61" s="2"/>
      <c r="AD61" s="2"/>
      <c r="AE61" s="2"/>
      <c r="AF61" s="2"/>
      <c r="AG61" s="2"/>
      <c r="AH61" s="2"/>
      <c r="AI61" s="2"/>
      <c r="AJ61" s="2"/>
      <c r="AK61" s="2"/>
      <c r="AL61" s="2"/>
      <c r="AM61" s="2"/>
      <c r="AN61" s="93"/>
      <c r="AO61" s="93"/>
      <c r="AP61" s="93"/>
      <c r="AQ61" s="93"/>
      <c r="AR61" s="93"/>
      <c r="AS61" s="93"/>
      <c r="AT61" s="93"/>
      <c r="AU61" s="93"/>
      <c r="AV61" s="93"/>
    </row>
    <row r="62" spans="1:48" ht="25.5">
      <c r="A62" s="48" t="s">
        <v>236</v>
      </c>
      <c r="B62" s="48"/>
      <c r="C62" s="7" t="s">
        <v>237</v>
      </c>
      <c r="D62" s="48"/>
      <c r="E62" s="48" t="s">
        <v>238</v>
      </c>
      <c r="F62" s="48"/>
      <c r="G62" s="48"/>
      <c r="H62" s="48"/>
      <c r="I62" s="48"/>
      <c r="J62" s="48" t="s">
        <v>136</v>
      </c>
      <c r="K62" s="48"/>
      <c r="L62" s="7" t="s">
        <v>137</v>
      </c>
      <c r="M62" s="48" t="s">
        <v>235</v>
      </c>
      <c r="N62" s="48"/>
      <c r="O62" s="48"/>
      <c r="P62" s="48"/>
      <c r="Q62" s="477"/>
      <c r="R62" s="477"/>
      <c r="S62" s="477"/>
      <c r="T62" s="100"/>
      <c r="U62" s="275" t="s">
        <v>279</v>
      </c>
      <c r="V62" s="276"/>
      <c r="W62" s="8"/>
      <c r="X62" s="275" t="s">
        <v>279</v>
      </c>
      <c r="Y62" s="276"/>
      <c r="Z62" s="2"/>
      <c r="AA62" s="2"/>
      <c r="AB62" s="2"/>
      <c r="AC62" s="2"/>
      <c r="AD62" s="2"/>
      <c r="AE62" s="2"/>
      <c r="AF62" s="2"/>
      <c r="AG62" s="2"/>
      <c r="AH62" s="2"/>
      <c r="AI62" s="2"/>
      <c r="AJ62" s="2"/>
      <c r="AK62" s="2"/>
      <c r="AL62" s="2"/>
      <c r="AM62" s="2"/>
      <c r="AN62" s="93"/>
      <c r="AO62" s="93"/>
      <c r="AP62" s="93"/>
      <c r="AQ62" s="93"/>
      <c r="AR62" s="93"/>
      <c r="AS62" s="93"/>
      <c r="AT62" s="93"/>
      <c r="AU62" s="93"/>
      <c r="AV62" s="93"/>
    </row>
    <row r="63" spans="1:48">
      <c r="A63" s="70"/>
      <c r="J63" s="70"/>
      <c r="O63" s="93"/>
      <c r="P63" s="101"/>
      <c r="Q63" s="101"/>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row>
    <row r="64" spans="1:48" ht="16.5">
      <c r="A64" s="70"/>
      <c r="H64" s="64"/>
      <c r="J64" s="70"/>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row>
    <row r="65" spans="1:48" ht="16.5">
      <c r="A65" s="70"/>
      <c r="H65" s="64"/>
      <c r="J65" s="70"/>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row>
    <row r="66" spans="1:48" ht="16.5">
      <c r="A66" s="70"/>
      <c r="J66" s="70"/>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row>
    <row r="67" spans="1:48" ht="16.5">
      <c r="A67" s="70"/>
      <c r="J67" s="70"/>
      <c r="V67" s="93"/>
      <c r="W67" s="93"/>
      <c r="X67" s="93"/>
      <c r="Y67" s="93"/>
      <c r="Z67" s="93"/>
      <c r="AA67" s="93"/>
      <c r="AB67" s="93"/>
      <c r="AC67" s="93"/>
      <c r="AD67" s="93"/>
      <c r="AE67" s="93"/>
      <c r="AF67" s="93"/>
      <c r="AG67" s="93"/>
      <c r="AH67" s="93"/>
      <c r="AI67" s="93"/>
      <c r="AJ67" s="102"/>
      <c r="AK67" s="103"/>
      <c r="AL67" s="103"/>
      <c r="AM67" s="93"/>
      <c r="AN67" s="93"/>
      <c r="AO67" s="93"/>
      <c r="AP67" s="93"/>
      <c r="AQ67" s="93"/>
      <c r="AR67" s="93"/>
      <c r="AS67" s="93"/>
      <c r="AT67" s="93"/>
      <c r="AU67" s="93"/>
      <c r="AV67" s="93"/>
    </row>
    <row r="68" spans="1:48">
      <c r="A68" s="70"/>
      <c r="J68" s="70"/>
      <c r="V68" s="93"/>
      <c r="W68" s="93"/>
      <c r="X68" s="93"/>
      <c r="Y68" s="93"/>
      <c r="Z68" s="93"/>
      <c r="AA68" s="93"/>
      <c r="AB68" s="93"/>
      <c r="AC68" s="93"/>
      <c r="AD68" s="93"/>
      <c r="AE68" s="93"/>
      <c r="AF68" s="93"/>
      <c r="AG68" s="93"/>
      <c r="AH68" s="93"/>
      <c r="AI68" s="93"/>
      <c r="AJ68" s="101"/>
      <c r="AK68" s="93"/>
      <c r="AL68" s="104"/>
      <c r="AM68" s="93"/>
      <c r="AN68" s="93"/>
      <c r="AO68" s="93"/>
      <c r="AP68" s="93"/>
      <c r="AQ68" s="93"/>
      <c r="AR68" s="93"/>
      <c r="AS68" s="93"/>
      <c r="AT68" s="93"/>
      <c r="AU68" s="93"/>
      <c r="AV68" s="93"/>
    </row>
    <row r="69" spans="1:48">
      <c r="A69" s="70"/>
      <c r="J69" s="70"/>
      <c r="V69" s="93"/>
      <c r="W69" s="93"/>
      <c r="X69" s="93"/>
      <c r="Y69" s="93"/>
      <c r="Z69" s="93"/>
      <c r="AA69" s="93"/>
      <c r="AB69" s="93"/>
      <c r="AC69" s="93"/>
      <c r="AD69" s="93"/>
      <c r="AE69" s="93"/>
      <c r="AF69" s="93"/>
      <c r="AG69" s="93"/>
      <c r="AH69" s="93"/>
      <c r="AI69" s="93"/>
      <c r="AJ69" s="101"/>
      <c r="AK69" s="93"/>
      <c r="AL69" s="93"/>
      <c r="AM69" s="93"/>
      <c r="AN69" s="93"/>
      <c r="AO69" s="93"/>
      <c r="AP69" s="93"/>
      <c r="AQ69" s="93"/>
      <c r="AR69" s="93"/>
      <c r="AS69" s="93"/>
      <c r="AT69" s="93"/>
      <c r="AU69" s="93"/>
      <c r="AV69" s="93"/>
    </row>
    <row r="70" spans="1:48" ht="16.5">
      <c r="A70" s="70"/>
      <c r="J70" s="70"/>
      <c r="V70" s="93"/>
      <c r="W70" s="93"/>
      <c r="X70" s="93"/>
      <c r="Y70" s="93"/>
      <c r="Z70" s="93"/>
      <c r="AA70" s="93"/>
      <c r="AB70" s="93"/>
      <c r="AC70" s="93"/>
      <c r="AD70" s="93"/>
      <c r="AE70" s="93"/>
      <c r="AF70" s="93"/>
      <c r="AG70" s="93"/>
      <c r="AH70" s="93"/>
      <c r="AI70" s="93"/>
      <c r="AJ70" s="103"/>
      <c r="AK70" s="103"/>
      <c r="AL70" s="103"/>
      <c r="AM70" s="93"/>
      <c r="AN70" s="93"/>
      <c r="AO70" s="93"/>
      <c r="AP70" s="93"/>
      <c r="AQ70" s="93"/>
      <c r="AR70" s="93"/>
      <c r="AS70" s="93"/>
      <c r="AT70" s="93"/>
      <c r="AU70" s="93"/>
      <c r="AV70" s="93"/>
    </row>
    <row r="71" spans="1:48" ht="16.5">
      <c r="A71" s="70"/>
      <c r="J71" s="70"/>
      <c r="O71" s="93"/>
      <c r="P71" s="93"/>
      <c r="V71" s="93"/>
      <c r="W71" s="93"/>
      <c r="X71" s="93"/>
      <c r="Y71" s="93"/>
      <c r="Z71" s="93"/>
      <c r="AA71" s="93"/>
      <c r="AB71" s="93"/>
      <c r="AC71" s="93"/>
      <c r="AD71" s="93"/>
      <c r="AE71" s="93"/>
      <c r="AF71" s="93"/>
      <c r="AG71" s="93"/>
      <c r="AH71" s="93"/>
      <c r="AI71" s="93"/>
      <c r="AJ71" s="103"/>
      <c r="AK71" s="103"/>
      <c r="AL71" s="105"/>
      <c r="AM71" s="93"/>
      <c r="AN71" s="93"/>
      <c r="AO71" s="93"/>
      <c r="AP71" s="93"/>
      <c r="AQ71" s="93"/>
      <c r="AR71" s="93"/>
      <c r="AS71" s="93"/>
      <c r="AT71" s="93"/>
      <c r="AU71" s="93"/>
      <c r="AV71" s="93"/>
    </row>
    <row r="72" spans="1:48" ht="20.25">
      <c r="C72" s="1"/>
      <c r="D72" s="1"/>
      <c r="E72" s="1"/>
      <c r="F72" s="1"/>
      <c r="G72" s="1"/>
      <c r="J72" s="70"/>
      <c r="L72" s="93"/>
      <c r="M72" s="93"/>
      <c r="N72" s="93"/>
      <c r="O72" s="93"/>
      <c r="P72" s="93"/>
      <c r="AJ72" s="107"/>
      <c r="AK72" s="64"/>
      <c r="AL72" s="64"/>
    </row>
    <row r="73" spans="1:48">
      <c r="C73" s="1"/>
      <c r="D73" s="1"/>
      <c r="E73" s="1"/>
      <c r="F73" s="1"/>
      <c r="G73" s="1"/>
      <c r="H73" s="1"/>
      <c r="I73" s="1"/>
      <c r="J73" s="1"/>
      <c r="K73" s="1"/>
      <c r="L73" s="2"/>
      <c r="M73" s="2"/>
      <c r="N73" s="2"/>
      <c r="O73" s="2"/>
      <c r="P73" s="93"/>
    </row>
    <row r="74" spans="1:48">
      <c r="C74" s="1"/>
      <c r="D74" s="1"/>
      <c r="E74" s="1"/>
      <c r="F74" s="1"/>
      <c r="G74" s="1"/>
      <c r="H74" s="1"/>
      <c r="I74" s="1"/>
      <c r="J74" s="1"/>
      <c r="K74" s="1"/>
      <c r="L74" s="2"/>
      <c r="M74" s="2"/>
      <c r="N74" s="2"/>
      <c r="O74" s="2"/>
      <c r="P74" s="93"/>
    </row>
    <row r="75" spans="1:48">
      <c r="L75" s="93"/>
      <c r="M75" s="93"/>
      <c r="N75" s="93"/>
      <c r="O75" s="93"/>
      <c r="P75" s="93"/>
    </row>
    <row r="76" spans="1:48">
      <c r="L76" s="93"/>
      <c r="M76" s="93"/>
      <c r="N76" s="93"/>
      <c r="O76" s="93"/>
      <c r="P76" s="93"/>
    </row>
    <row r="77" spans="1:48">
      <c r="L77" s="93"/>
      <c r="M77" s="93"/>
      <c r="N77" s="93"/>
      <c r="O77" s="93"/>
      <c r="P77" s="93"/>
    </row>
    <row r="78" spans="1:48">
      <c r="L78" s="93"/>
      <c r="M78" s="93"/>
      <c r="N78" s="93"/>
      <c r="O78" s="93"/>
      <c r="P78" s="93"/>
    </row>
  </sheetData>
  <mergeCells count="159">
    <mergeCell ref="Q61:Q62"/>
    <mergeCell ref="R61:R62"/>
    <mergeCell ref="S61:S62"/>
    <mergeCell ref="A57:P57"/>
    <mergeCell ref="U57:V58"/>
    <mergeCell ref="X57:Y58"/>
    <mergeCell ref="M59:P59"/>
    <mergeCell ref="U60:V60"/>
    <mergeCell ref="X60:Y60"/>
    <mergeCell ref="R55:S55"/>
    <mergeCell ref="T55:U55"/>
    <mergeCell ref="R56:S56"/>
    <mergeCell ref="T56:U56"/>
    <mergeCell ref="R53:S53"/>
    <mergeCell ref="T53:U53"/>
    <mergeCell ref="R54:S54"/>
    <mergeCell ref="T54:U54"/>
    <mergeCell ref="C53:F53"/>
    <mergeCell ref="C54:F54"/>
    <mergeCell ref="C55:F55"/>
    <mergeCell ref="C56:F56"/>
    <mergeCell ref="R51:S51"/>
    <mergeCell ref="T51:U51"/>
    <mergeCell ref="R52:S52"/>
    <mergeCell ref="T52:U52"/>
    <mergeCell ref="R49:S49"/>
    <mergeCell ref="T49:U49"/>
    <mergeCell ref="R50:S50"/>
    <mergeCell ref="T50:U50"/>
    <mergeCell ref="C49:F49"/>
    <mergeCell ref="C50:F50"/>
    <mergeCell ref="C51:F51"/>
    <mergeCell ref="C52:F52"/>
    <mergeCell ref="R47:S47"/>
    <mergeCell ref="T47:U47"/>
    <mergeCell ref="R48:S48"/>
    <mergeCell ref="T48:U48"/>
    <mergeCell ref="R45:S45"/>
    <mergeCell ref="T45:U45"/>
    <mergeCell ref="R46:S46"/>
    <mergeCell ref="T46:U46"/>
    <mergeCell ref="C45:F45"/>
    <mergeCell ref="C46:F46"/>
    <mergeCell ref="C47:F47"/>
    <mergeCell ref="C48:F48"/>
    <mergeCell ref="R43:S43"/>
    <mergeCell ref="T43:U43"/>
    <mergeCell ref="R44:S44"/>
    <mergeCell ref="T44:U44"/>
    <mergeCell ref="R41:S41"/>
    <mergeCell ref="T41:U41"/>
    <mergeCell ref="R42:S42"/>
    <mergeCell ref="T42:U42"/>
    <mergeCell ref="C41:F41"/>
    <mergeCell ref="C42:F42"/>
    <mergeCell ref="C43:F43"/>
    <mergeCell ref="C44:F44"/>
    <mergeCell ref="R30:S30"/>
    <mergeCell ref="T30:U30"/>
    <mergeCell ref="R31:S31"/>
    <mergeCell ref="T31:U31"/>
    <mergeCell ref="R28:S28"/>
    <mergeCell ref="T28:U28"/>
    <mergeCell ref="R29:S29"/>
    <mergeCell ref="T29:U29"/>
    <mergeCell ref="C28:F28"/>
    <mergeCell ref="C29:F29"/>
    <mergeCell ref="C30:F30"/>
    <mergeCell ref="C31:F31"/>
    <mergeCell ref="R26:S26"/>
    <mergeCell ref="T26:U26"/>
    <mergeCell ref="R27:S27"/>
    <mergeCell ref="T27:U27"/>
    <mergeCell ref="R24:S24"/>
    <mergeCell ref="T24:U24"/>
    <mergeCell ref="R25:S25"/>
    <mergeCell ref="T25:U25"/>
    <mergeCell ref="C24:F24"/>
    <mergeCell ref="C25:F25"/>
    <mergeCell ref="C26:F26"/>
    <mergeCell ref="C27:F27"/>
    <mergeCell ref="R22:S22"/>
    <mergeCell ref="T22:U22"/>
    <mergeCell ref="R23:S23"/>
    <mergeCell ref="T23:U23"/>
    <mergeCell ref="R20:S20"/>
    <mergeCell ref="T20:U20"/>
    <mergeCell ref="R21:S21"/>
    <mergeCell ref="T21:U21"/>
    <mergeCell ref="C20:F20"/>
    <mergeCell ref="C21:F21"/>
    <mergeCell ref="C22:F22"/>
    <mergeCell ref="C23:F23"/>
    <mergeCell ref="R18:S18"/>
    <mergeCell ref="T18:U18"/>
    <mergeCell ref="R19:S19"/>
    <mergeCell ref="T19:U19"/>
    <mergeCell ref="R16:S16"/>
    <mergeCell ref="T16:U16"/>
    <mergeCell ref="R17:S17"/>
    <mergeCell ref="T17:U17"/>
    <mergeCell ref="C16:F16"/>
    <mergeCell ref="C17:F17"/>
    <mergeCell ref="C18:F18"/>
    <mergeCell ref="C19:F19"/>
    <mergeCell ref="R14:S14"/>
    <mergeCell ref="T14:U14"/>
    <mergeCell ref="R15:S15"/>
    <mergeCell ref="T15:U15"/>
    <mergeCell ref="R12:S12"/>
    <mergeCell ref="T12:U12"/>
    <mergeCell ref="R13:S13"/>
    <mergeCell ref="T13:U13"/>
    <mergeCell ref="C13:F13"/>
    <mergeCell ref="C14:F14"/>
    <mergeCell ref="C15:F15"/>
    <mergeCell ref="F4:G4"/>
    <mergeCell ref="F6:M6"/>
    <mergeCell ref="N6:O6"/>
    <mergeCell ref="U4:V4"/>
    <mergeCell ref="A1:Y1"/>
    <mergeCell ref="A2:Y2"/>
    <mergeCell ref="A8:A9"/>
    <mergeCell ref="B8:B9"/>
    <mergeCell ref="G8:G9"/>
    <mergeCell ref="H8:H9"/>
    <mergeCell ref="J8:J9"/>
    <mergeCell ref="K8:K9"/>
    <mergeCell ref="L8:L9"/>
    <mergeCell ref="C8:F9"/>
    <mergeCell ref="C6:E6"/>
    <mergeCell ref="D4:E4"/>
    <mergeCell ref="H4:I4"/>
    <mergeCell ref="K4:L4"/>
    <mergeCell ref="M4:P4"/>
    <mergeCell ref="M8:M9"/>
    <mergeCell ref="N8:Q8"/>
    <mergeCell ref="R8:U8"/>
    <mergeCell ref="Q6:R6"/>
    <mergeCell ref="S6:T6"/>
    <mergeCell ref="V6:X6"/>
    <mergeCell ref="C10:F10"/>
    <mergeCell ref="C11:F11"/>
    <mergeCell ref="C12:F12"/>
    <mergeCell ref="R9:S9"/>
    <mergeCell ref="T9:U9"/>
    <mergeCell ref="R11:S11"/>
    <mergeCell ref="T11:U11"/>
    <mergeCell ref="V8:W8"/>
    <mergeCell ref="X8:X9"/>
    <mergeCell ref="C32:F32"/>
    <mergeCell ref="C33:F33"/>
    <mergeCell ref="C34:F34"/>
    <mergeCell ref="C35:F35"/>
    <mergeCell ref="C36:F36"/>
    <mergeCell ref="C37:F37"/>
    <mergeCell ref="C38:F38"/>
    <mergeCell ref="C39:F39"/>
    <mergeCell ref="C40:F40"/>
  </mergeCells>
  <pageMargins left="0.47" right="0.12" top="0.22" bottom="0.23" header="0.13" footer="0.13"/>
  <pageSetup paperSize="5" scale="40" orientation="landscape" r:id="rId1"/>
  <colBreaks count="1" manualBreakCount="1">
    <brk id="2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pageSetUpPr fitToPage="1"/>
  </sheetPr>
  <dimension ref="A1:AN42"/>
  <sheetViews>
    <sheetView showGridLines="0" topLeftCell="H7" zoomScaleNormal="100" workbookViewId="0">
      <selection activeCell="AJ15" sqref="AJ15"/>
    </sheetView>
  </sheetViews>
  <sheetFormatPr defaultRowHeight="16.5"/>
  <cols>
    <col min="1" max="1" width="17.28515625" style="150" customWidth="1"/>
    <col min="2" max="2" width="12.28515625" style="150" customWidth="1"/>
    <col min="3" max="3" width="7.85546875" style="150" customWidth="1"/>
    <col min="4" max="4" width="10.28515625" style="150" customWidth="1"/>
    <col min="5" max="8" width="4.7109375" style="150" customWidth="1"/>
    <col min="9" max="9" width="4.28515625" style="150" customWidth="1"/>
    <col min="10" max="37" width="4.7109375" style="150" customWidth="1"/>
    <col min="38" max="38" width="4.140625" style="150" customWidth="1"/>
    <col min="39" max="39" width="4" style="150" customWidth="1"/>
    <col min="40" max="40" width="5.140625" style="150" customWidth="1"/>
    <col min="41" max="16384" width="9.140625" style="150"/>
  </cols>
  <sheetData>
    <row r="1" spans="1:40">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1:40" ht="27">
      <c r="A2" s="688" t="s">
        <v>195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row>
    <row r="3" spans="1:40" ht="27" customHeight="1">
      <c r="A3" s="684" t="s">
        <v>261</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row>
    <row r="4" spans="1:40" ht="20.25" customHeight="1">
      <c r="B4" s="175"/>
      <c r="C4" s="175"/>
      <c r="D4" s="175"/>
      <c r="E4" s="175"/>
      <c r="F4" s="175"/>
      <c r="G4" s="687" t="s">
        <v>208</v>
      </c>
      <c r="H4" s="686"/>
      <c r="I4" s="678" t="s">
        <v>307</v>
      </c>
      <c r="J4" s="679"/>
      <c r="K4" s="265"/>
      <c r="L4" s="687" t="s">
        <v>209</v>
      </c>
      <c r="M4" s="686"/>
      <c r="N4" s="680" t="s">
        <v>308</v>
      </c>
      <c r="O4" s="681"/>
      <c r="P4" s="681"/>
      <c r="Q4" s="681"/>
      <c r="R4" s="681"/>
      <c r="S4" s="681"/>
      <c r="T4" s="681"/>
      <c r="U4" s="682"/>
      <c r="V4" s="175"/>
      <c r="W4" s="687" t="s">
        <v>210</v>
      </c>
      <c r="X4" s="686"/>
      <c r="Y4" s="680" t="s">
        <v>320</v>
      </c>
      <c r="Z4" s="681"/>
      <c r="AA4" s="681"/>
      <c r="AB4" s="681"/>
      <c r="AC4" s="681"/>
      <c r="AD4" s="681"/>
      <c r="AE4" s="681"/>
      <c r="AF4" s="682"/>
      <c r="AG4" s="175"/>
      <c r="AH4" s="175"/>
      <c r="AI4" s="175"/>
      <c r="AJ4" s="175"/>
      <c r="AK4" s="175"/>
      <c r="AL4" s="175"/>
      <c r="AM4" s="175"/>
      <c r="AN4" s="175"/>
    </row>
    <row r="5" spans="1:40" s="112" customFormat="1" ht="21.75" customHeight="1">
      <c r="A5" s="116"/>
      <c r="B5" s="325" t="s">
        <v>211</v>
      </c>
      <c r="C5" s="678">
        <v>309766</v>
      </c>
      <c r="D5" s="683"/>
      <c r="E5" s="679"/>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1:40" s="112" customFormat="1" ht="10.5" customHeight="1">
      <c r="A6" s="116"/>
      <c r="B6" s="264"/>
      <c r="C6" s="323"/>
      <c r="D6" s="323"/>
      <c r="E6" s="323"/>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row>
    <row r="7" spans="1:40" s="175" customFormat="1" ht="26.25" customHeight="1">
      <c r="A7" s="685" t="s">
        <v>212</v>
      </c>
      <c r="B7" s="686"/>
      <c r="C7" s="678" t="s">
        <v>334</v>
      </c>
      <c r="D7" s="683"/>
      <c r="E7" s="683"/>
      <c r="F7" s="683"/>
      <c r="G7" s="683"/>
      <c r="H7" s="683"/>
      <c r="I7" s="683"/>
      <c r="J7" s="683"/>
      <c r="K7" s="683"/>
      <c r="L7" s="683"/>
      <c r="M7" s="683"/>
      <c r="N7" s="683"/>
      <c r="O7" s="683"/>
      <c r="P7" s="679"/>
      <c r="Q7" s="264"/>
      <c r="R7" s="264"/>
      <c r="S7" s="264"/>
      <c r="T7" s="264"/>
      <c r="U7" s="685" t="s">
        <v>207</v>
      </c>
      <c r="V7" s="685"/>
      <c r="W7" s="685"/>
      <c r="X7" s="686"/>
      <c r="Y7" s="678" t="s">
        <v>321</v>
      </c>
      <c r="Z7" s="683"/>
      <c r="AA7" s="683"/>
      <c r="AB7" s="683"/>
      <c r="AC7" s="679"/>
      <c r="AD7" s="264"/>
      <c r="AE7" s="685" t="s">
        <v>276</v>
      </c>
      <c r="AF7" s="685"/>
      <c r="AG7" s="685"/>
      <c r="AH7" s="685"/>
      <c r="AI7" s="686"/>
      <c r="AJ7" s="678" t="s">
        <v>336</v>
      </c>
      <c r="AK7" s="683"/>
      <c r="AL7" s="683"/>
      <c r="AM7" s="683"/>
      <c r="AN7" s="679"/>
    </row>
    <row r="8" spans="1:40" ht="6.75" customHeight="1" thickBot="1"/>
    <row r="9" spans="1:40" s="326" customFormat="1" ht="35.25" customHeight="1" thickBot="1">
      <c r="A9" s="707" t="s">
        <v>79</v>
      </c>
      <c r="B9" s="708"/>
      <c r="C9" s="713" t="s">
        <v>213</v>
      </c>
      <c r="D9" s="707" t="s">
        <v>214</v>
      </c>
      <c r="E9" s="707" t="s">
        <v>110</v>
      </c>
      <c r="F9" s="716"/>
      <c r="G9" s="708"/>
      <c r="H9" s="690" t="s">
        <v>168</v>
      </c>
      <c r="I9" s="690"/>
      <c r="J9" s="690"/>
      <c r="K9" s="690"/>
      <c r="L9" s="690"/>
      <c r="M9" s="690"/>
      <c r="N9" s="689" t="s">
        <v>171</v>
      </c>
      <c r="O9" s="690"/>
      <c r="P9" s="690"/>
      <c r="Q9" s="690"/>
      <c r="R9" s="690"/>
      <c r="S9" s="690"/>
      <c r="T9" s="690"/>
      <c r="U9" s="690"/>
      <c r="V9" s="691"/>
      <c r="W9" s="690" t="s">
        <v>47</v>
      </c>
      <c r="X9" s="690"/>
      <c r="Y9" s="690"/>
      <c r="Z9" s="690"/>
      <c r="AA9" s="690"/>
      <c r="AB9" s="690"/>
      <c r="AC9" s="690"/>
      <c r="AD9" s="690"/>
      <c r="AE9" s="690"/>
      <c r="AF9" s="689" t="s">
        <v>46</v>
      </c>
      <c r="AG9" s="690"/>
      <c r="AH9" s="690"/>
      <c r="AI9" s="690"/>
      <c r="AJ9" s="690"/>
      <c r="AK9" s="690"/>
      <c r="AL9" s="690"/>
      <c r="AM9" s="690"/>
      <c r="AN9" s="691"/>
    </row>
    <row r="10" spans="1:40" s="326" customFormat="1" ht="60.75" customHeight="1">
      <c r="A10" s="709"/>
      <c r="B10" s="710"/>
      <c r="C10" s="714"/>
      <c r="D10" s="709"/>
      <c r="E10" s="709"/>
      <c r="F10" s="617"/>
      <c r="G10" s="710"/>
      <c r="H10" s="692" t="s">
        <v>254</v>
      </c>
      <c r="I10" s="693"/>
      <c r="J10" s="694"/>
      <c r="K10" s="695" t="s">
        <v>255</v>
      </c>
      <c r="L10" s="695"/>
      <c r="M10" s="696"/>
      <c r="N10" s="697" t="s">
        <v>173</v>
      </c>
      <c r="O10" s="698"/>
      <c r="P10" s="698"/>
      <c r="Q10" s="699" t="s">
        <v>174</v>
      </c>
      <c r="R10" s="700"/>
      <c r="S10" s="701"/>
      <c r="T10" s="699" t="s">
        <v>175</v>
      </c>
      <c r="U10" s="700"/>
      <c r="V10" s="702"/>
      <c r="W10" s="697" t="s">
        <v>173</v>
      </c>
      <c r="X10" s="698"/>
      <c r="Y10" s="698"/>
      <c r="Z10" s="699" t="s">
        <v>174</v>
      </c>
      <c r="AA10" s="700"/>
      <c r="AB10" s="701"/>
      <c r="AC10" s="699" t="s">
        <v>175</v>
      </c>
      <c r="AD10" s="700"/>
      <c r="AE10" s="702"/>
      <c r="AF10" s="697" t="s">
        <v>173</v>
      </c>
      <c r="AG10" s="698"/>
      <c r="AH10" s="698"/>
      <c r="AI10" s="699" t="s">
        <v>174</v>
      </c>
      <c r="AJ10" s="700"/>
      <c r="AK10" s="701"/>
      <c r="AL10" s="699" t="s">
        <v>175</v>
      </c>
      <c r="AM10" s="700"/>
      <c r="AN10" s="702"/>
    </row>
    <row r="11" spans="1:40" ht="16.5" customHeight="1" thickBot="1">
      <c r="A11" s="711"/>
      <c r="B11" s="712"/>
      <c r="C11" s="715"/>
      <c r="D11" s="711"/>
      <c r="E11" s="9" t="s">
        <v>2</v>
      </c>
      <c r="F11" s="10" t="s">
        <v>3</v>
      </c>
      <c r="G11" s="11" t="s">
        <v>109</v>
      </c>
      <c r="H11" s="9" t="s">
        <v>2</v>
      </c>
      <c r="I11" s="10" t="s">
        <v>3</v>
      </c>
      <c r="J11" s="10" t="s">
        <v>109</v>
      </c>
      <c r="K11" s="10" t="s">
        <v>2</v>
      </c>
      <c r="L11" s="10" t="s">
        <v>3</v>
      </c>
      <c r="M11" s="12" t="s">
        <v>109</v>
      </c>
      <c r="N11" s="9" t="s">
        <v>2</v>
      </c>
      <c r="O11" s="10" t="s">
        <v>3</v>
      </c>
      <c r="P11" s="10" t="s">
        <v>109</v>
      </c>
      <c r="Q11" s="10" t="s">
        <v>2</v>
      </c>
      <c r="R11" s="10" t="s">
        <v>3</v>
      </c>
      <c r="S11" s="10" t="s">
        <v>109</v>
      </c>
      <c r="T11" s="10" t="s">
        <v>2</v>
      </c>
      <c r="U11" s="10" t="s">
        <v>3</v>
      </c>
      <c r="V11" s="11" t="s">
        <v>109</v>
      </c>
      <c r="W11" s="9" t="s">
        <v>2</v>
      </c>
      <c r="X11" s="10" t="s">
        <v>3</v>
      </c>
      <c r="Y11" s="10" t="s">
        <v>109</v>
      </c>
      <c r="Z11" s="10" t="s">
        <v>2</v>
      </c>
      <c r="AA11" s="10" t="s">
        <v>3</v>
      </c>
      <c r="AB11" s="10" t="s">
        <v>109</v>
      </c>
      <c r="AC11" s="10" t="s">
        <v>2</v>
      </c>
      <c r="AD11" s="10" t="s">
        <v>3</v>
      </c>
      <c r="AE11" s="11" t="s">
        <v>109</v>
      </c>
      <c r="AF11" s="13" t="s">
        <v>2</v>
      </c>
      <c r="AG11" s="10" t="s">
        <v>3</v>
      </c>
      <c r="AH11" s="10" t="s">
        <v>109</v>
      </c>
      <c r="AI11" s="10" t="s">
        <v>2</v>
      </c>
      <c r="AJ11" s="10" t="s">
        <v>3</v>
      </c>
      <c r="AK11" s="10" t="s">
        <v>109</v>
      </c>
      <c r="AL11" s="10" t="s">
        <v>2</v>
      </c>
      <c r="AM11" s="10" t="s">
        <v>3</v>
      </c>
      <c r="AN11" s="11" t="s">
        <v>109</v>
      </c>
    </row>
    <row r="12" spans="1:40" ht="18" customHeight="1">
      <c r="A12" s="705" t="s">
        <v>329</v>
      </c>
      <c r="B12" s="706"/>
      <c r="C12" s="177">
        <v>7</v>
      </c>
      <c r="D12" s="178" t="s">
        <v>323</v>
      </c>
      <c r="E12" s="328">
        <v>10</v>
      </c>
      <c r="F12" s="321">
        <v>18</v>
      </c>
      <c r="G12" s="329">
        <f t="shared" ref="G12:G17" si="0">E12+F12</f>
        <v>28</v>
      </c>
      <c r="H12" s="328">
        <v>10</v>
      </c>
      <c r="I12" s="321">
        <v>17.399999999999999</v>
      </c>
      <c r="J12" s="329">
        <f t="shared" ref="J12:J17" si="1">H12+I12</f>
        <v>27.4</v>
      </c>
      <c r="K12" s="321">
        <f>(H12/E12)*100</f>
        <v>100</v>
      </c>
      <c r="L12" s="321">
        <f>(I12/F12)*100</f>
        <v>96.666666666666657</v>
      </c>
      <c r="M12" s="329">
        <f>(J12/G12)*100</f>
        <v>97.857142857142847</v>
      </c>
      <c r="N12" s="328">
        <v>2</v>
      </c>
      <c r="O12" s="321">
        <v>0</v>
      </c>
      <c r="P12" s="329">
        <f t="shared" ref="P12:P17" si="2">N12+O12</f>
        <v>2</v>
      </c>
      <c r="Q12" s="321">
        <v>0</v>
      </c>
      <c r="R12" s="321">
        <v>0</v>
      </c>
      <c r="S12" s="329">
        <f t="shared" ref="S12:S17" si="3">Q12+R12</f>
        <v>0</v>
      </c>
      <c r="T12" s="321">
        <f t="shared" ref="T12:U17" si="4">N12+Q12</f>
        <v>2</v>
      </c>
      <c r="U12" s="321">
        <f t="shared" si="4"/>
        <v>0</v>
      </c>
      <c r="V12" s="329">
        <f t="shared" ref="V12:V17" si="5">T12+U12</f>
        <v>2</v>
      </c>
      <c r="W12" s="328">
        <v>0</v>
      </c>
      <c r="X12" s="321">
        <v>0</v>
      </c>
      <c r="Y12" s="329">
        <f t="shared" ref="Y12:Y17" si="6">W12+X12</f>
        <v>0</v>
      </c>
      <c r="Z12" s="321">
        <v>0</v>
      </c>
      <c r="AA12" s="321">
        <v>0</v>
      </c>
      <c r="AB12" s="329">
        <f t="shared" ref="AB12:AB17" si="7">Z12+AA12</f>
        <v>0</v>
      </c>
      <c r="AC12" s="321">
        <f t="shared" ref="AC12:AD17" si="8">W12+Z12</f>
        <v>0</v>
      </c>
      <c r="AD12" s="321">
        <f t="shared" si="8"/>
        <v>0</v>
      </c>
      <c r="AE12" s="329">
        <f t="shared" ref="AE12:AE17" si="9">AC12+AD12</f>
        <v>0</v>
      </c>
      <c r="AF12" s="330">
        <v>0</v>
      </c>
      <c r="AG12" s="321">
        <v>0</v>
      </c>
      <c r="AH12" s="329">
        <f t="shared" ref="AH12:AH17" si="10">AF12+AG12</f>
        <v>0</v>
      </c>
      <c r="AI12" s="321">
        <v>1</v>
      </c>
      <c r="AJ12" s="321">
        <v>0</v>
      </c>
      <c r="AK12" s="329">
        <f t="shared" ref="AK12:AK17" si="11">AI12+AJ12</f>
        <v>1</v>
      </c>
      <c r="AL12" s="321">
        <f t="shared" ref="AL12:AM17" si="12">AF12+AI12</f>
        <v>1</v>
      </c>
      <c r="AM12" s="321">
        <f t="shared" si="12"/>
        <v>0</v>
      </c>
      <c r="AN12" s="329">
        <f t="shared" ref="AN12:AN17" si="13">AL12+AM12</f>
        <v>1</v>
      </c>
    </row>
    <row r="13" spans="1:40" ht="20.100000000000001" customHeight="1">
      <c r="A13" s="703" t="s">
        <v>330</v>
      </c>
      <c r="B13" s="704"/>
      <c r="C13" s="179">
        <v>7</v>
      </c>
      <c r="D13" s="324" t="s">
        <v>324</v>
      </c>
      <c r="E13" s="327">
        <v>11</v>
      </c>
      <c r="F13" s="320">
        <v>16</v>
      </c>
      <c r="G13" s="329">
        <f t="shared" si="0"/>
        <v>27</v>
      </c>
      <c r="H13" s="327">
        <v>10</v>
      </c>
      <c r="I13" s="320">
        <v>15.22</v>
      </c>
      <c r="J13" s="329">
        <f t="shared" si="1"/>
        <v>25.22</v>
      </c>
      <c r="K13" s="321">
        <f t="shared" ref="K13:M17" si="14">(H13/E13)*100</f>
        <v>90.909090909090907</v>
      </c>
      <c r="L13" s="321">
        <f t="shared" si="14"/>
        <v>95.125</v>
      </c>
      <c r="M13" s="329">
        <f>(J13/G13)*100</f>
        <v>93.407407407407405</v>
      </c>
      <c r="N13" s="328">
        <v>0</v>
      </c>
      <c r="O13" s="321">
        <v>0</v>
      </c>
      <c r="P13" s="329">
        <f t="shared" si="2"/>
        <v>0</v>
      </c>
      <c r="Q13" s="321">
        <v>0</v>
      </c>
      <c r="R13" s="321">
        <v>0</v>
      </c>
      <c r="S13" s="329">
        <f t="shared" si="3"/>
        <v>0</v>
      </c>
      <c r="T13" s="321">
        <f t="shared" si="4"/>
        <v>0</v>
      </c>
      <c r="U13" s="321">
        <f t="shared" si="4"/>
        <v>0</v>
      </c>
      <c r="V13" s="329">
        <f t="shared" si="5"/>
        <v>0</v>
      </c>
      <c r="W13" s="328">
        <v>0</v>
      </c>
      <c r="X13" s="321">
        <v>0</v>
      </c>
      <c r="Y13" s="329">
        <f t="shared" si="6"/>
        <v>0</v>
      </c>
      <c r="Z13" s="321">
        <v>0</v>
      </c>
      <c r="AA13" s="321">
        <v>0</v>
      </c>
      <c r="AB13" s="329">
        <f t="shared" si="7"/>
        <v>0</v>
      </c>
      <c r="AC13" s="321">
        <f t="shared" si="8"/>
        <v>0</v>
      </c>
      <c r="AD13" s="321">
        <f t="shared" si="8"/>
        <v>0</v>
      </c>
      <c r="AE13" s="329">
        <f t="shared" si="9"/>
        <v>0</v>
      </c>
      <c r="AF13" s="330">
        <v>0</v>
      </c>
      <c r="AG13" s="321">
        <v>0</v>
      </c>
      <c r="AH13" s="329">
        <f t="shared" si="10"/>
        <v>0</v>
      </c>
      <c r="AI13" s="321">
        <v>0</v>
      </c>
      <c r="AJ13" s="321">
        <v>0</v>
      </c>
      <c r="AK13" s="329">
        <f t="shared" si="11"/>
        <v>0</v>
      </c>
      <c r="AL13" s="321">
        <f t="shared" si="12"/>
        <v>0</v>
      </c>
      <c r="AM13" s="321">
        <f t="shared" si="12"/>
        <v>0</v>
      </c>
      <c r="AN13" s="329">
        <f t="shared" si="13"/>
        <v>0</v>
      </c>
    </row>
    <row r="14" spans="1:40" ht="20.100000000000001" customHeight="1">
      <c r="A14" s="703" t="s">
        <v>314</v>
      </c>
      <c r="B14" s="704"/>
      <c r="C14" s="179">
        <v>8</v>
      </c>
      <c r="D14" s="324" t="s">
        <v>325</v>
      </c>
      <c r="E14" s="327">
        <v>19</v>
      </c>
      <c r="F14" s="320">
        <v>16</v>
      </c>
      <c r="G14" s="329">
        <f t="shared" si="0"/>
        <v>35</v>
      </c>
      <c r="H14" s="327">
        <v>15</v>
      </c>
      <c r="I14" s="320">
        <v>15</v>
      </c>
      <c r="J14" s="329">
        <f t="shared" si="1"/>
        <v>30</v>
      </c>
      <c r="K14" s="321">
        <f t="shared" si="14"/>
        <v>78.94736842105263</v>
      </c>
      <c r="L14" s="321">
        <f t="shared" si="14"/>
        <v>93.75</v>
      </c>
      <c r="M14" s="329">
        <f>(J14/G14)*100</f>
        <v>85.714285714285708</v>
      </c>
      <c r="N14" s="328">
        <v>0</v>
      </c>
      <c r="O14" s="321">
        <v>0</v>
      </c>
      <c r="P14" s="329">
        <f t="shared" si="2"/>
        <v>0</v>
      </c>
      <c r="Q14" s="321">
        <v>1</v>
      </c>
      <c r="R14" s="321">
        <v>0</v>
      </c>
      <c r="S14" s="329">
        <f t="shared" si="3"/>
        <v>1</v>
      </c>
      <c r="T14" s="321">
        <f t="shared" si="4"/>
        <v>1</v>
      </c>
      <c r="U14" s="321">
        <f t="shared" si="4"/>
        <v>0</v>
      </c>
      <c r="V14" s="329">
        <f t="shared" si="5"/>
        <v>1</v>
      </c>
      <c r="W14" s="328">
        <v>0</v>
      </c>
      <c r="X14" s="321">
        <v>0</v>
      </c>
      <c r="Y14" s="329">
        <f t="shared" si="6"/>
        <v>0</v>
      </c>
      <c r="Z14" s="321">
        <v>0</v>
      </c>
      <c r="AA14" s="321">
        <v>0</v>
      </c>
      <c r="AB14" s="329">
        <f t="shared" si="7"/>
        <v>0</v>
      </c>
      <c r="AC14" s="321">
        <f t="shared" si="8"/>
        <v>0</v>
      </c>
      <c r="AD14" s="321">
        <f t="shared" si="8"/>
        <v>0</v>
      </c>
      <c r="AE14" s="329">
        <f t="shared" si="9"/>
        <v>0</v>
      </c>
      <c r="AF14" s="330">
        <v>0</v>
      </c>
      <c r="AG14" s="321">
        <v>1</v>
      </c>
      <c r="AH14" s="329">
        <f t="shared" si="10"/>
        <v>1</v>
      </c>
      <c r="AI14" s="321">
        <v>0</v>
      </c>
      <c r="AJ14" s="321">
        <v>0</v>
      </c>
      <c r="AK14" s="329">
        <f t="shared" si="11"/>
        <v>0</v>
      </c>
      <c r="AL14" s="321">
        <f t="shared" si="12"/>
        <v>0</v>
      </c>
      <c r="AM14" s="321">
        <f t="shared" si="12"/>
        <v>1</v>
      </c>
      <c r="AN14" s="329">
        <f t="shared" si="13"/>
        <v>1</v>
      </c>
    </row>
    <row r="15" spans="1:40" ht="20.100000000000001" customHeight="1">
      <c r="A15" s="703" t="s">
        <v>331</v>
      </c>
      <c r="B15" s="704"/>
      <c r="C15" s="179">
        <v>8</v>
      </c>
      <c r="D15" s="324" t="s">
        <v>326</v>
      </c>
      <c r="E15" s="327">
        <v>17</v>
      </c>
      <c r="F15" s="320">
        <v>16</v>
      </c>
      <c r="G15" s="329">
        <f t="shared" si="0"/>
        <v>33</v>
      </c>
      <c r="H15" s="327">
        <v>13</v>
      </c>
      <c r="I15" s="320">
        <v>14</v>
      </c>
      <c r="J15" s="329">
        <f t="shared" si="1"/>
        <v>27</v>
      </c>
      <c r="K15" s="321">
        <f t="shared" si="14"/>
        <v>76.470588235294116</v>
      </c>
      <c r="L15" s="321">
        <f t="shared" si="14"/>
        <v>87.5</v>
      </c>
      <c r="M15" s="329">
        <f t="shared" si="14"/>
        <v>81.818181818181827</v>
      </c>
      <c r="N15" s="328">
        <v>0</v>
      </c>
      <c r="O15" s="321">
        <v>0</v>
      </c>
      <c r="P15" s="329">
        <f t="shared" si="2"/>
        <v>0</v>
      </c>
      <c r="Q15" s="321">
        <v>0</v>
      </c>
      <c r="R15" s="321">
        <v>0</v>
      </c>
      <c r="S15" s="329">
        <f t="shared" si="3"/>
        <v>0</v>
      </c>
      <c r="T15" s="321">
        <f t="shared" si="4"/>
        <v>0</v>
      </c>
      <c r="U15" s="321">
        <f t="shared" si="4"/>
        <v>0</v>
      </c>
      <c r="V15" s="329">
        <f t="shared" si="5"/>
        <v>0</v>
      </c>
      <c r="W15" s="328">
        <v>0</v>
      </c>
      <c r="X15" s="321">
        <v>0</v>
      </c>
      <c r="Y15" s="329">
        <f t="shared" si="6"/>
        <v>0</v>
      </c>
      <c r="Z15" s="321">
        <v>0</v>
      </c>
      <c r="AA15" s="321">
        <v>0</v>
      </c>
      <c r="AB15" s="329">
        <f t="shared" si="7"/>
        <v>0</v>
      </c>
      <c r="AC15" s="321">
        <f t="shared" si="8"/>
        <v>0</v>
      </c>
      <c r="AD15" s="321">
        <f t="shared" si="8"/>
        <v>0</v>
      </c>
      <c r="AE15" s="329">
        <f t="shared" si="9"/>
        <v>0</v>
      </c>
      <c r="AF15" s="330">
        <v>0</v>
      </c>
      <c r="AG15" s="321">
        <v>0</v>
      </c>
      <c r="AH15" s="329">
        <f t="shared" si="10"/>
        <v>0</v>
      </c>
      <c r="AI15" s="321">
        <v>0</v>
      </c>
      <c r="AJ15" s="321">
        <v>0</v>
      </c>
      <c r="AK15" s="329">
        <f t="shared" si="11"/>
        <v>0</v>
      </c>
      <c r="AL15" s="321">
        <f t="shared" si="12"/>
        <v>0</v>
      </c>
      <c r="AM15" s="321">
        <f t="shared" si="12"/>
        <v>0</v>
      </c>
      <c r="AN15" s="329">
        <f t="shared" si="13"/>
        <v>0</v>
      </c>
    </row>
    <row r="16" spans="1:40" ht="20.100000000000001" customHeight="1">
      <c r="A16" s="703" t="s">
        <v>332</v>
      </c>
      <c r="B16" s="704"/>
      <c r="C16" s="179">
        <v>9</v>
      </c>
      <c r="D16" s="324" t="s">
        <v>327</v>
      </c>
      <c r="E16" s="327">
        <v>20</v>
      </c>
      <c r="F16" s="320">
        <v>25</v>
      </c>
      <c r="G16" s="329">
        <f t="shared" si="0"/>
        <v>45</v>
      </c>
      <c r="H16" s="327">
        <v>16</v>
      </c>
      <c r="I16" s="320">
        <v>25</v>
      </c>
      <c r="J16" s="329">
        <f t="shared" si="1"/>
        <v>41</v>
      </c>
      <c r="K16" s="321">
        <f t="shared" si="14"/>
        <v>80</v>
      </c>
      <c r="L16" s="321">
        <f t="shared" si="14"/>
        <v>100</v>
      </c>
      <c r="M16" s="329">
        <f t="shared" si="14"/>
        <v>91.111111111111114</v>
      </c>
      <c r="N16" s="328">
        <v>0</v>
      </c>
      <c r="O16" s="321">
        <v>0</v>
      </c>
      <c r="P16" s="329">
        <f t="shared" si="2"/>
        <v>0</v>
      </c>
      <c r="Q16" s="321">
        <v>1</v>
      </c>
      <c r="R16" s="321">
        <v>0</v>
      </c>
      <c r="S16" s="329">
        <f t="shared" si="3"/>
        <v>1</v>
      </c>
      <c r="T16" s="321">
        <f t="shared" si="4"/>
        <v>1</v>
      </c>
      <c r="U16" s="321">
        <f t="shared" si="4"/>
        <v>0</v>
      </c>
      <c r="V16" s="329">
        <f t="shared" si="5"/>
        <v>1</v>
      </c>
      <c r="W16" s="328">
        <v>0</v>
      </c>
      <c r="X16" s="321">
        <v>0</v>
      </c>
      <c r="Y16" s="329">
        <f t="shared" si="6"/>
        <v>0</v>
      </c>
      <c r="Z16" s="321">
        <v>0</v>
      </c>
      <c r="AA16" s="321">
        <v>0</v>
      </c>
      <c r="AB16" s="329">
        <f t="shared" si="7"/>
        <v>0</v>
      </c>
      <c r="AC16" s="321">
        <f t="shared" si="8"/>
        <v>0</v>
      </c>
      <c r="AD16" s="321">
        <f t="shared" si="8"/>
        <v>0</v>
      </c>
      <c r="AE16" s="329">
        <f t="shared" si="9"/>
        <v>0</v>
      </c>
      <c r="AF16" s="330">
        <v>0</v>
      </c>
      <c r="AG16" s="321">
        <v>0</v>
      </c>
      <c r="AH16" s="329">
        <f t="shared" si="10"/>
        <v>0</v>
      </c>
      <c r="AI16" s="321">
        <v>0</v>
      </c>
      <c r="AJ16" s="321">
        <v>0</v>
      </c>
      <c r="AK16" s="329">
        <f t="shared" si="11"/>
        <v>0</v>
      </c>
      <c r="AL16" s="321">
        <f t="shared" si="12"/>
        <v>0</v>
      </c>
      <c r="AM16" s="321">
        <f t="shared" si="12"/>
        <v>0</v>
      </c>
      <c r="AN16" s="329">
        <f t="shared" si="13"/>
        <v>0</v>
      </c>
    </row>
    <row r="17" spans="1:40" ht="20.100000000000001" customHeight="1">
      <c r="A17" s="703" t="s">
        <v>333</v>
      </c>
      <c r="B17" s="704"/>
      <c r="C17" s="179">
        <v>10</v>
      </c>
      <c r="D17" s="324" t="s">
        <v>328</v>
      </c>
      <c r="E17" s="327">
        <v>14</v>
      </c>
      <c r="F17" s="320">
        <v>14</v>
      </c>
      <c r="G17" s="329">
        <f t="shared" si="0"/>
        <v>28</v>
      </c>
      <c r="H17" s="327">
        <v>13.4</v>
      </c>
      <c r="I17" s="320">
        <v>13.89</v>
      </c>
      <c r="J17" s="329">
        <f t="shared" si="1"/>
        <v>27.29</v>
      </c>
      <c r="K17" s="321">
        <f t="shared" si="14"/>
        <v>95.714285714285722</v>
      </c>
      <c r="L17" s="321">
        <f t="shared" si="14"/>
        <v>99.214285714285722</v>
      </c>
      <c r="M17" s="329">
        <f>(J17/G17)*100</f>
        <v>97.464285714285708</v>
      </c>
      <c r="N17" s="328">
        <v>0</v>
      </c>
      <c r="O17" s="321">
        <v>0</v>
      </c>
      <c r="P17" s="329">
        <f t="shared" si="2"/>
        <v>0</v>
      </c>
      <c r="Q17" s="321">
        <v>0</v>
      </c>
      <c r="R17" s="321">
        <v>0</v>
      </c>
      <c r="S17" s="329">
        <f t="shared" si="3"/>
        <v>0</v>
      </c>
      <c r="T17" s="321">
        <f t="shared" si="4"/>
        <v>0</v>
      </c>
      <c r="U17" s="321">
        <f t="shared" si="4"/>
        <v>0</v>
      </c>
      <c r="V17" s="329">
        <f t="shared" si="5"/>
        <v>0</v>
      </c>
      <c r="W17" s="328">
        <v>0</v>
      </c>
      <c r="X17" s="321">
        <v>0</v>
      </c>
      <c r="Y17" s="329">
        <f t="shared" si="6"/>
        <v>0</v>
      </c>
      <c r="Z17" s="321">
        <v>0</v>
      </c>
      <c r="AA17" s="321">
        <v>0</v>
      </c>
      <c r="AB17" s="329">
        <f t="shared" si="7"/>
        <v>0</v>
      </c>
      <c r="AC17" s="321">
        <f t="shared" si="8"/>
        <v>0</v>
      </c>
      <c r="AD17" s="321">
        <f t="shared" si="8"/>
        <v>0</v>
      </c>
      <c r="AE17" s="329">
        <f t="shared" si="9"/>
        <v>0</v>
      </c>
      <c r="AF17" s="330">
        <v>0</v>
      </c>
      <c r="AG17" s="321">
        <v>1</v>
      </c>
      <c r="AH17" s="329">
        <f t="shared" si="10"/>
        <v>1</v>
      </c>
      <c r="AI17" s="321">
        <v>0</v>
      </c>
      <c r="AJ17" s="321">
        <v>0</v>
      </c>
      <c r="AK17" s="329">
        <f t="shared" si="11"/>
        <v>0</v>
      </c>
      <c r="AL17" s="321">
        <f t="shared" si="12"/>
        <v>0</v>
      </c>
      <c r="AM17" s="321">
        <f t="shared" si="12"/>
        <v>1</v>
      </c>
      <c r="AN17" s="329">
        <f t="shared" si="13"/>
        <v>1</v>
      </c>
    </row>
    <row r="18" spans="1:40" ht="20.100000000000001" customHeight="1">
      <c r="A18" s="703"/>
      <c r="B18" s="704"/>
      <c r="C18" s="179"/>
      <c r="D18" s="324"/>
      <c r="E18" s="181"/>
      <c r="F18" s="182"/>
      <c r="G18" s="329"/>
      <c r="H18" s="181"/>
      <c r="I18" s="182"/>
      <c r="J18" s="329"/>
      <c r="K18" s="182"/>
      <c r="L18" s="182"/>
      <c r="M18" s="173"/>
      <c r="N18" s="181"/>
      <c r="O18" s="182"/>
      <c r="P18" s="182"/>
      <c r="Q18" s="182"/>
      <c r="R18" s="182"/>
      <c r="S18" s="182"/>
      <c r="T18" s="182"/>
      <c r="U18" s="182"/>
      <c r="V18" s="183"/>
      <c r="W18" s="181"/>
      <c r="X18" s="182"/>
      <c r="Y18" s="182"/>
      <c r="Z18" s="182"/>
      <c r="AA18" s="182"/>
      <c r="AB18" s="182"/>
      <c r="AC18" s="182"/>
      <c r="AD18" s="182"/>
      <c r="AE18" s="183"/>
      <c r="AF18" s="174"/>
      <c r="AG18" s="182"/>
      <c r="AH18" s="182"/>
      <c r="AI18" s="182"/>
      <c r="AJ18" s="182"/>
      <c r="AK18" s="182"/>
      <c r="AL18" s="182"/>
      <c r="AM18" s="182"/>
      <c r="AN18" s="183"/>
    </row>
    <row r="19" spans="1:40" ht="20.100000000000001" hidden="1" customHeight="1">
      <c r="A19" s="703"/>
      <c r="B19" s="704"/>
      <c r="C19" s="179"/>
      <c r="D19" s="324"/>
      <c r="E19" s="181"/>
      <c r="F19" s="182"/>
      <c r="G19" s="329"/>
      <c r="H19" s="181"/>
      <c r="I19" s="182"/>
      <c r="J19" s="329"/>
      <c r="K19" s="182"/>
      <c r="L19" s="182"/>
      <c r="M19" s="173"/>
      <c r="N19" s="181"/>
      <c r="O19" s="182"/>
      <c r="P19" s="182"/>
      <c r="Q19" s="182"/>
      <c r="R19" s="182"/>
      <c r="S19" s="182"/>
      <c r="T19" s="182"/>
      <c r="U19" s="182"/>
      <c r="V19" s="183"/>
      <c r="W19" s="181"/>
      <c r="X19" s="182"/>
      <c r="Y19" s="182"/>
      <c r="Z19" s="182"/>
      <c r="AA19" s="182"/>
      <c r="AB19" s="182"/>
      <c r="AC19" s="182"/>
      <c r="AD19" s="182"/>
      <c r="AE19" s="183"/>
      <c r="AF19" s="174"/>
      <c r="AG19" s="182"/>
      <c r="AH19" s="182"/>
      <c r="AI19" s="182"/>
      <c r="AJ19" s="182"/>
      <c r="AK19" s="182"/>
      <c r="AL19" s="182"/>
      <c r="AM19" s="182"/>
      <c r="AN19" s="183"/>
    </row>
    <row r="20" spans="1:40" ht="20.100000000000001" hidden="1" customHeight="1">
      <c r="A20" s="703"/>
      <c r="B20" s="704"/>
      <c r="C20" s="179"/>
      <c r="D20" s="324"/>
      <c r="E20" s="181"/>
      <c r="F20" s="182"/>
      <c r="G20" s="329"/>
      <c r="H20" s="181"/>
      <c r="I20" s="182"/>
      <c r="J20" s="329"/>
      <c r="K20" s="182"/>
      <c r="L20" s="182"/>
      <c r="M20" s="173"/>
      <c r="N20" s="181"/>
      <c r="O20" s="182"/>
      <c r="P20" s="182"/>
      <c r="Q20" s="182"/>
      <c r="R20" s="182"/>
      <c r="S20" s="182"/>
      <c r="T20" s="182"/>
      <c r="U20" s="182"/>
      <c r="V20" s="183"/>
      <c r="W20" s="181"/>
      <c r="X20" s="182"/>
      <c r="Y20" s="182"/>
      <c r="Z20" s="182"/>
      <c r="AA20" s="182"/>
      <c r="AB20" s="182"/>
      <c r="AC20" s="182"/>
      <c r="AD20" s="182"/>
      <c r="AE20" s="183"/>
      <c r="AF20" s="174"/>
      <c r="AG20" s="182"/>
      <c r="AH20" s="182"/>
      <c r="AI20" s="182"/>
      <c r="AJ20" s="182"/>
      <c r="AK20" s="182"/>
      <c r="AL20" s="182"/>
      <c r="AM20" s="182"/>
      <c r="AN20" s="183"/>
    </row>
    <row r="21" spans="1:40" ht="20.100000000000001" hidden="1" customHeight="1">
      <c r="A21" s="703"/>
      <c r="B21" s="704"/>
      <c r="C21" s="179"/>
      <c r="D21" s="324"/>
      <c r="E21" s="181"/>
      <c r="F21" s="182"/>
      <c r="G21" s="329"/>
      <c r="H21" s="181"/>
      <c r="I21" s="182"/>
      <c r="J21" s="329"/>
      <c r="K21" s="182"/>
      <c r="L21" s="182"/>
      <c r="M21" s="173"/>
      <c r="N21" s="181"/>
      <c r="O21" s="182"/>
      <c r="P21" s="182"/>
      <c r="Q21" s="182"/>
      <c r="R21" s="182"/>
      <c r="S21" s="182"/>
      <c r="T21" s="182"/>
      <c r="U21" s="182"/>
      <c r="V21" s="183"/>
      <c r="W21" s="181"/>
      <c r="X21" s="182"/>
      <c r="Y21" s="182"/>
      <c r="Z21" s="182"/>
      <c r="AA21" s="182"/>
      <c r="AB21" s="182"/>
      <c r="AC21" s="182"/>
      <c r="AD21" s="182"/>
      <c r="AE21" s="183"/>
      <c r="AF21" s="174"/>
      <c r="AG21" s="182"/>
      <c r="AH21" s="182"/>
      <c r="AI21" s="182"/>
      <c r="AJ21" s="182"/>
      <c r="AK21" s="182"/>
      <c r="AL21" s="182"/>
      <c r="AM21" s="182"/>
      <c r="AN21" s="183"/>
    </row>
    <row r="22" spans="1:40" ht="20.100000000000001" customHeight="1">
      <c r="A22" s="703"/>
      <c r="B22" s="704"/>
      <c r="C22" s="179"/>
      <c r="D22" s="324"/>
      <c r="E22" s="181"/>
      <c r="F22" s="182"/>
      <c r="G22" s="329"/>
      <c r="H22" s="181"/>
      <c r="I22" s="182"/>
      <c r="J22" s="329"/>
      <c r="K22" s="182"/>
      <c r="L22" s="182"/>
      <c r="M22" s="173"/>
      <c r="N22" s="181"/>
      <c r="O22" s="182"/>
      <c r="P22" s="182"/>
      <c r="Q22" s="182"/>
      <c r="R22" s="182"/>
      <c r="S22" s="182"/>
      <c r="T22" s="182"/>
      <c r="U22" s="182"/>
      <c r="V22" s="183"/>
      <c r="W22" s="181"/>
      <c r="X22" s="182"/>
      <c r="Y22" s="182"/>
      <c r="Z22" s="182"/>
      <c r="AA22" s="182"/>
      <c r="AB22" s="182"/>
      <c r="AC22" s="182"/>
      <c r="AD22" s="182"/>
      <c r="AE22" s="183"/>
      <c r="AF22" s="174"/>
      <c r="AG22" s="182"/>
      <c r="AH22" s="182"/>
      <c r="AI22" s="182"/>
      <c r="AJ22" s="182"/>
      <c r="AK22" s="182"/>
      <c r="AL22" s="182"/>
      <c r="AM22" s="182"/>
      <c r="AN22" s="183"/>
    </row>
    <row r="23" spans="1:40" ht="20.100000000000001" customHeight="1">
      <c r="A23" s="703"/>
      <c r="B23" s="704"/>
      <c r="C23" s="179"/>
      <c r="D23" s="324"/>
      <c r="E23" s="181"/>
      <c r="F23" s="182"/>
      <c r="G23" s="329"/>
      <c r="H23" s="181"/>
      <c r="I23" s="182"/>
      <c r="J23" s="329"/>
      <c r="K23" s="182"/>
      <c r="L23" s="182"/>
      <c r="M23" s="173"/>
      <c r="N23" s="181"/>
      <c r="O23" s="182"/>
      <c r="P23" s="182"/>
      <c r="Q23" s="182"/>
      <c r="R23" s="182"/>
      <c r="S23" s="182"/>
      <c r="T23" s="182"/>
      <c r="U23" s="182"/>
      <c r="V23" s="183"/>
      <c r="W23" s="181"/>
      <c r="X23" s="182"/>
      <c r="Y23" s="182"/>
      <c r="Z23" s="182"/>
      <c r="AA23" s="182"/>
      <c r="AB23" s="182"/>
      <c r="AC23" s="182"/>
      <c r="AD23" s="182"/>
      <c r="AE23" s="183"/>
      <c r="AF23" s="174"/>
      <c r="AG23" s="182"/>
      <c r="AH23" s="182"/>
      <c r="AI23" s="182"/>
      <c r="AJ23" s="182"/>
      <c r="AK23" s="182"/>
      <c r="AL23" s="182"/>
      <c r="AM23" s="182"/>
      <c r="AN23" s="183"/>
    </row>
    <row r="24" spans="1:40" ht="20.100000000000001" customHeight="1">
      <c r="A24" s="703"/>
      <c r="B24" s="704"/>
      <c r="C24" s="179"/>
      <c r="D24" s="324"/>
      <c r="E24" s="181"/>
      <c r="F24" s="182"/>
      <c r="G24" s="329"/>
      <c r="H24" s="181"/>
      <c r="I24" s="182"/>
      <c r="J24" s="329"/>
      <c r="K24" s="182"/>
      <c r="L24" s="182"/>
      <c r="M24" s="173"/>
      <c r="N24" s="181"/>
      <c r="O24" s="182"/>
      <c r="P24" s="182"/>
      <c r="Q24" s="182"/>
      <c r="R24" s="182"/>
      <c r="S24" s="182"/>
      <c r="T24" s="182"/>
      <c r="U24" s="182"/>
      <c r="V24" s="183"/>
      <c r="W24" s="181"/>
      <c r="X24" s="182"/>
      <c r="Y24" s="182"/>
      <c r="Z24" s="182"/>
      <c r="AA24" s="182"/>
      <c r="AB24" s="182"/>
      <c r="AC24" s="182"/>
      <c r="AD24" s="182"/>
      <c r="AE24" s="183"/>
      <c r="AF24" s="174"/>
      <c r="AG24" s="182"/>
      <c r="AH24" s="182"/>
      <c r="AI24" s="182"/>
      <c r="AJ24" s="182"/>
      <c r="AK24" s="182"/>
      <c r="AL24" s="182"/>
      <c r="AM24" s="182"/>
      <c r="AN24" s="183"/>
    </row>
    <row r="25" spans="1:40" ht="20.100000000000001" customHeight="1">
      <c r="A25" s="703"/>
      <c r="B25" s="704"/>
      <c r="C25" s="184"/>
      <c r="D25" s="185"/>
      <c r="E25" s="186"/>
      <c r="F25" s="187"/>
      <c r="G25" s="329"/>
      <c r="H25" s="186"/>
      <c r="I25" s="187"/>
      <c r="J25" s="329"/>
      <c r="K25" s="187"/>
      <c r="L25" s="187"/>
      <c r="M25" s="189"/>
      <c r="N25" s="186"/>
      <c r="O25" s="187"/>
      <c r="P25" s="187"/>
      <c r="Q25" s="187"/>
      <c r="R25" s="187"/>
      <c r="S25" s="187"/>
      <c r="T25" s="187"/>
      <c r="U25" s="187"/>
      <c r="V25" s="188"/>
      <c r="W25" s="186"/>
      <c r="X25" s="187"/>
      <c r="Y25" s="187"/>
      <c r="Z25" s="187"/>
      <c r="AA25" s="187"/>
      <c r="AB25" s="187"/>
      <c r="AC25" s="187"/>
      <c r="AD25" s="187"/>
      <c r="AE25" s="188"/>
      <c r="AF25" s="190"/>
      <c r="AG25" s="187"/>
      <c r="AH25" s="187"/>
      <c r="AI25" s="187"/>
      <c r="AJ25" s="187"/>
      <c r="AK25" s="187"/>
      <c r="AL25" s="187"/>
      <c r="AM25" s="187"/>
      <c r="AN25" s="188"/>
    </row>
    <row r="26" spans="1:40" ht="20.100000000000001" customHeight="1" thickBot="1">
      <c r="A26" s="703"/>
      <c r="B26" s="704"/>
      <c r="C26" s="184"/>
      <c r="D26" s="185"/>
      <c r="E26" s="186"/>
      <c r="F26" s="187"/>
      <c r="G26" s="329"/>
      <c r="H26" s="186"/>
      <c r="I26" s="187"/>
      <c r="J26" s="329"/>
      <c r="K26" s="187"/>
      <c r="L26" s="187"/>
      <c r="M26" s="189"/>
      <c r="N26" s="186"/>
      <c r="O26" s="187"/>
      <c r="P26" s="187"/>
      <c r="Q26" s="187"/>
      <c r="R26" s="187"/>
      <c r="S26" s="187"/>
      <c r="T26" s="187"/>
      <c r="U26" s="187"/>
      <c r="V26" s="188"/>
      <c r="W26" s="186"/>
      <c r="X26" s="187"/>
      <c r="Y26" s="187"/>
      <c r="Z26" s="187"/>
      <c r="AA26" s="187"/>
      <c r="AB26" s="187"/>
      <c r="AC26" s="187"/>
      <c r="AD26" s="187"/>
      <c r="AE26" s="188"/>
      <c r="AF26" s="190"/>
      <c r="AG26" s="187"/>
      <c r="AH26" s="187"/>
      <c r="AI26" s="187"/>
      <c r="AJ26" s="187"/>
      <c r="AK26" s="187"/>
      <c r="AL26" s="187"/>
      <c r="AM26" s="187"/>
      <c r="AN26" s="188"/>
    </row>
    <row r="27" spans="1:40" ht="20.100000000000001" customHeight="1" thickBot="1">
      <c r="A27" s="191" t="s">
        <v>80</v>
      </c>
      <c r="B27" s="192"/>
      <c r="C27" s="192"/>
      <c r="D27" s="193"/>
      <c r="E27" s="194"/>
      <c r="F27" s="195"/>
      <c r="G27" s="196"/>
      <c r="H27" s="194"/>
      <c r="I27" s="195"/>
      <c r="J27" s="195"/>
      <c r="K27" s="195"/>
      <c r="L27" s="195"/>
      <c r="M27" s="197"/>
      <c r="N27" s="194"/>
      <c r="O27" s="195"/>
      <c r="P27" s="195"/>
      <c r="Q27" s="195"/>
      <c r="R27" s="195"/>
      <c r="S27" s="195"/>
      <c r="T27" s="195"/>
      <c r="U27" s="195"/>
      <c r="V27" s="196"/>
      <c r="W27" s="194"/>
      <c r="X27" s="195"/>
      <c r="Y27" s="195"/>
      <c r="Z27" s="195"/>
      <c r="AA27" s="195"/>
      <c r="AB27" s="195"/>
      <c r="AC27" s="195"/>
      <c r="AD27" s="195"/>
      <c r="AE27" s="196"/>
      <c r="AF27" s="198"/>
      <c r="AG27" s="195"/>
      <c r="AH27" s="195"/>
      <c r="AI27" s="195"/>
      <c r="AJ27" s="195"/>
      <c r="AK27" s="195"/>
      <c r="AL27" s="195"/>
      <c r="AM27" s="195"/>
      <c r="AN27" s="196"/>
    </row>
    <row r="28" spans="1:40" ht="20.100000000000001" customHeight="1">
      <c r="A28" s="720" t="s">
        <v>81</v>
      </c>
      <c r="B28" s="721"/>
      <c r="C28" s="721"/>
      <c r="D28" s="722"/>
      <c r="E28" s="174"/>
      <c r="F28" s="182"/>
      <c r="G28" s="183"/>
      <c r="H28" s="181"/>
      <c r="I28" s="182"/>
      <c r="J28" s="182"/>
      <c r="K28" s="182"/>
      <c r="L28" s="182"/>
      <c r="M28" s="173"/>
      <c r="N28" s="181"/>
      <c r="O28" s="182"/>
      <c r="P28" s="182"/>
      <c r="Q28" s="182"/>
      <c r="R28" s="182"/>
      <c r="S28" s="182"/>
      <c r="T28" s="182"/>
      <c r="U28" s="182"/>
      <c r="V28" s="183"/>
      <c r="W28" s="181"/>
      <c r="X28" s="182"/>
      <c r="Y28" s="182"/>
      <c r="Z28" s="182"/>
      <c r="AA28" s="182"/>
      <c r="AB28" s="182"/>
      <c r="AC28" s="182"/>
      <c r="AD28" s="182"/>
      <c r="AE28" s="183"/>
      <c r="AF28" s="174"/>
      <c r="AG28" s="182"/>
      <c r="AH28" s="182"/>
      <c r="AI28" s="182"/>
      <c r="AJ28" s="182"/>
      <c r="AK28" s="182"/>
      <c r="AL28" s="182"/>
      <c r="AM28" s="182"/>
      <c r="AN28" s="183"/>
    </row>
    <row r="29" spans="1:40" ht="20.100000000000001" customHeight="1">
      <c r="A29" s="717" t="s">
        <v>111</v>
      </c>
      <c r="B29" s="718"/>
      <c r="C29" s="718"/>
      <c r="D29" s="719"/>
      <c r="E29" s="174">
        <f>E12+E13</f>
        <v>21</v>
      </c>
      <c r="F29" s="182">
        <f>F12+F13</f>
        <v>34</v>
      </c>
      <c r="G29" s="340">
        <f>E29+F29</f>
        <v>55</v>
      </c>
      <c r="H29" s="181">
        <f>H12+H13</f>
        <v>20</v>
      </c>
      <c r="I29" s="182">
        <f t="shared" ref="I29:AN29" si="15">I12+I13</f>
        <v>32.619999999999997</v>
      </c>
      <c r="J29" s="343">
        <f t="shared" si="15"/>
        <v>52.62</v>
      </c>
      <c r="K29" s="181">
        <f t="shared" ref="K29:M30" si="16">(H29/E29)*100</f>
        <v>95.238095238095227</v>
      </c>
      <c r="L29" s="181">
        <f t="shared" si="16"/>
        <v>95.941176470588232</v>
      </c>
      <c r="M29" s="343">
        <f t="shared" si="16"/>
        <v>95.672727272727258</v>
      </c>
      <c r="N29" s="328">
        <f t="shared" si="15"/>
        <v>2</v>
      </c>
      <c r="O29" s="321">
        <f t="shared" si="15"/>
        <v>0</v>
      </c>
      <c r="P29" s="329">
        <f t="shared" si="15"/>
        <v>2</v>
      </c>
      <c r="Q29" s="328">
        <f t="shared" si="15"/>
        <v>0</v>
      </c>
      <c r="R29" s="321">
        <f t="shared" si="15"/>
        <v>0</v>
      </c>
      <c r="S29" s="329">
        <f t="shared" si="15"/>
        <v>0</v>
      </c>
      <c r="T29" s="328">
        <f t="shared" si="15"/>
        <v>2</v>
      </c>
      <c r="U29" s="321">
        <f t="shared" si="15"/>
        <v>0</v>
      </c>
      <c r="V29" s="329">
        <f t="shared" si="15"/>
        <v>2</v>
      </c>
      <c r="W29" s="328">
        <f t="shared" si="15"/>
        <v>0</v>
      </c>
      <c r="X29" s="321">
        <f t="shared" si="15"/>
        <v>0</v>
      </c>
      <c r="Y29" s="329">
        <f t="shared" si="15"/>
        <v>0</v>
      </c>
      <c r="Z29" s="328">
        <f t="shared" si="15"/>
        <v>0</v>
      </c>
      <c r="AA29" s="321">
        <f t="shared" si="15"/>
        <v>0</v>
      </c>
      <c r="AB29" s="329">
        <f t="shared" si="15"/>
        <v>0</v>
      </c>
      <c r="AC29" s="328">
        <f t="shared" si="15"/>
        <v>0</v>
      </c>
      <c r="AD29" s="321">
        <f t="shared" si="15"/>
        <v>0</v>
      </c>
      <c r="AE29" s="329">
        <f t="shared" si="15"/>
        <v>0</v>
      </c>
      <c r="AF29" s="328">
        <f t="shared" si="15"/>
        <v>0</v>
      </c>
      <c r="AG29" s="321">
        <f t="shared" si="15"/>
        <v>0</v>
      </c>
      <c r="AH29" s="329">
        <f t="shared" si="15"/>
        <v>0</v>
      </c>
      <c r="AI29" s="328">
        <f t="shared" si="15"/>
        <v>1</v>
      </c>
      <c r="AJ29" s="321">
        <f t="shared" si="15"/>
        <v>0</v>
      </c>
      <c r="AK29" s="329">
        <f t="shared" si="15"/>
        <v>1</v>
      </c>
      <c r="AL29" s="328">
        <f t="shared" si="15"/>
        <v>1</v>
      </c>
      <c r="AM29" s="321">
        <f t="shared" si="15"/>
        <v>0</v>
      </c>
      <c r="AN29" s="329">
        <f t="shared" si="15"/>
        <v>1</v>
      </c>
    </row>
    <row r="30" spans="1:40" ht="20.100000000000001" customHeight="1">
      <c r="A30" s="717" t="s">
        <v>112</v>
      </c>
      <c r="B30" s="718"/>
      <c r="C30" s="718"/>
      <c r="D30" s="719"/>
      <c r="E30" s="174">
        <f>E14+E15</f>
        <v>36</v>
      </c>
      <c r="F30" s="182">
        <f>F14+F15</f>
        <v>32</v>
      </c>
      <c r="G30" s="340">
        <f>E30+F30</f>
        <v>68</v>
      </c>
      <c r="H30" s="181">
        <f>H14+H15</f>
        <v>28</v>
      </c>
      <c r="I30" s="182">
        <f t="shared" ref="I30:AN30" si="17">I14+I15</f>
        <v>29</v>
      </c>
      <c r="J30" s="343">
        <f t="shared" si="17"/>
        <v>57</v>
      </c>
      <c r="K30" s="181">
        <f t="shared" si="16"/>
        <v>77.777777777777786</v>
      </c>
      <c r="L30" s="181">
        <f t="shared" si="16"/>
        <v>90.625</v>
      </c>
      <c r="M30" s="343">
        <f t="shared" si="16"/>
        <v>83.82352941176471</v>
      </c>
      <c r="N30" s="328">
        <f t="shared" si="17"/>
        <v>0</v>
      </c>
      <c r="O30" s="321">
        <f t="shared" si="17"/>
        <v>0</v>
      </c>
      <c r="P30" s="329">
        <f t="shared" si="17"/>
        <v>0</v>
      </c>
      <c r="Q30" s="328">
        <f t="shared" si="17"/>
        <v>1</v>
      </c>
      <c r="R30" s="321">
        <f t="shared" si="17"/>
        <v>0</v>
      </c>
      <c r="S30" s="329">
        <f t="shared" si="17"/>
        <v>1</v>
      </c>
      <c r="T30" s="328">
        <f t="shared" si="17"/>
        <v>1</v>
      </c>
      <c r="U30" s="321">
        <f t="shared" si="17"/>
        <v>0</v>
      </c>
      <c r="V30" s="329">
        <f t="shared" si="17"/>
        <v>1</v>
      </c>
      <c r="W30" s="328">
        <f t="shared" si="17"/>
        <v>0</v>
      </c>
      <c r="X30" s="321">
        <f t="shared" si="17"/>
        <v>0</v>
      </c>
      <c r="Y30" s="329">
        <f t="shared" si="17"/>
        <v>0</v>
      </c>
      <c r="Z30" s="328">
        <f t="shared" si="17"/>
        <v>0</v>
      </c>
      <c r="AA30" s="321">
        <f t="shared" si="17"/>
        <v>0</v>
      </c>
      <c r="AB30" s="329">
        <f t="shared" si="17"/>
        <v>0</v>
      </c>
      <c r="AC30" s="328">
        <f t="shared" si="17"/>
        <v>0</v>
      </c>
      <c r="AD30" s="321">
        <f t="shared" si="17"/>
        <v>0</v>
      </c>
      <c r="AE30" s="329">
        <f t="shared" si="17"/>
        <v>0</v>
      </c>
      <c r="AF30" s="328">
        <f t="shared" si="17"/>
        <v>0</v>
      </c>
      <c r="AG30" s="321">
        <f t="shared" si="17"/>
        <v>1</v>
      </c>
      <c r="AH30" s="329">
        <f t="shared" si="17"/>
        <v>1</v>
      </c>
      <c r="AI30" s="328">
        <f t="shared" si="17"/>
        <v>0</v>
      </c>
      <c r="AJ30" s="321">
        <f t="shared" si="17"/>
        <v>0</v>
      </c>
      <c r="AK30" s="329">
        <f t="shared" si="17"/>
        <v>0</v>
      </c>
      <c r="AL30" s="328">
        <f t="shared" si="17"/>
        <v>0</v>
      </c>
      <c r="AM30" s="321">
        <f t="shared" si="17"/>
        <v>1</v>
      </c>
      <c r="AN30" s="329">
        <f t="shared" si="17"/>
        <v>1</v>
      </c>
    </row>
    <row r="31" spans="1:40" ht="20.100000000000001" customHeight="1">
      <c r="A31" s="717" t="s">
        <v>113</v>
      </c>
      <c r="B31" s="718"/>
      <c r="C31" s="718"/>
      <c r="D31" s="719"/>
      <c r="E31" s="174">
        <f>E16</f>
        <v>20</v>
      </c>
      <c r="F31" s="182">
        <f>F16</f>
        <v>25</v>
      </c>
      <c r="G31" s="340">
        <f>E31+F31</f>
        <v>45</v>
      </c>
      <c r="H31" s="181">
        <f>H16</f>
        <v>16</v>
      </c>
      <c r="I31" s="182">
        <f t="shared" ref="I31:AN32" si="18">I16</f>
        <v>25</v>
      </c>
      <c r="J31" s="343">
        <f t="shared" si="18"/>
        <v>41</v>
      </c>
      <c r="K31" s="181">
        <f t="shared" si="18"/>
        <v>80</v>
      </c>
      <c r="L31" s="181">
        <f t="shared" si="18"/>
        <v>100</v>
      </c>
      <c r="M31" s="343">
        <f>(J31/G31)*100</f>
        <v>91.111111111111114</v>
      </c>
      <c r="N31" s="328">
        <f t="shared" si="18"/>
        <v>0</v>
      </c>
      <c r="O31" s="321">
        <f t="shared" si="18"/>
        <v>0</v>
      </c>
      <c r="P31" s="329">
        <f t="shared" si="18"/>
        <v>0</v>
      </c>
      <c r="Q31" s="328">
        <f t="shared" si="18"/>
        <v>1</v>
      </c>
      <c r="R31" s="321">
        <f t="shared" si="18"/>
        <v>0</v>
      </c>
      <c r="S31" s="329">
        <f t="shared" si="18"/>
        <v>1</v>
      </c>
      <c r="T31" s="328">
        <f t="shared" si="18"/>
        <v>1</v>
      </c>
      <c r="U31" s="321">
        <f t="shared" si="18"/>
        <v>0</v>
      </c>
      <c r="V31" s="329">
        <f t="shared" si="18"/>
        <v>1</v>
      </c>
      <c r="W31" s="328">
        <f t="shared" si="18"/>
        <v>0</v>
      </c>
      <c r="X31" s="321">
        <f t="shared" si="18"/>
        <v>0</v>
      </c>
      <c r="Y31" s="329">
        <f t="shared" si="18"/>
        <v>0</v>
      </c>
      <c r="Z31" s="328">
        <f t="shared" si="18"/>
        <v>0</v>
      </c>
      <c r="AA31" s="321">
        <f t="shared" si="18"/>
        <v>0</v>
      </c>
      <c r="AB31" s="329">
        <f t="shared" si="18"/>
        <v>0</v>
      </c>
      <c r="AC31" s="328">
        <f t="shared" si="18"/>
        <v>0</v>
      </c>
      <c r="AD31" s="321">
        <f t="shared" si="18"/>
        <v>0</v>
      </c>
      <c r="AE31" s="329">
        <f t="shared" si="18"/>
        <v>0</v>
      </c>
      <c r="AF31" s="328">
        <f t="shared" si="18"/>
        <v>0</v>
      </c>
      <c r="AG31" s="321">
        <f t="shared" si="18"/>
        <v>0</v>
      </c>
      <c r="AH31" s="329">
        <f t="shared" si="18"/>
        <v>0</v>
      </c>
      <c r="AI31" s="328">
        <f t="shared" si="18"/>
        <v>0</v>
      </c>
      <c r="AJ31" s="321">
        <f t="shared" si="18"/>
        <v>0</v>
      </c>
      <c r="AK31" s="329">
        <f t="shared" si="18"/>
        <v>0</v>
      </c>
      <c r="AL31" s="328">
        <f t="shared" si="18"/>
        <v>0</v>
      </c>
      <c r="AM31" s="321">
        <f t="shared" si="18"/>
        <v>0</v>
      </c>
      <c r="AN31" s="329">
        <f t="shared" si="18"/>
        <v>0</v>
      </c>
    </row>
    <row r="32" spans="1:40" ht="20.100000000000001" customHeight="1">
      <c r="A32" s="717" t="s">
        <v>114</v>
      </c>
      <c r="B32" s="718"/>
      <c r="C32" s="718"/>
      <c r="D32" s="719"/>
      <c r="E32" s="174">
        <f>E17</f>
        <v>14</v>
      </c>
      <c r="F32" s="182">
        <f>F17</f>
        <v>14</v>
      </c>
      <c r="G32" s="340">
        <f>E32+F32</f>
        <v>28</v>
      </c>
      <c r="H32" s="181">
        <f>H17</f>
        <v>13.4</v>
      </c>
      <c r="I32" s="182">
        <f t="shared" si="18"/>
        <v>13.89</v>
      </c>
      <c r="J32" s="343">
        <f t="shared" si="18"/>
        <v>27.29</v>
      </c>
      <c r="K32" s="181">
        <f t="shared" si="18"/>
        <v>95.714285714285722</v>
      </c>
      <c r="L32" s="181">
        <f t="shared" si="18"/>
        <v>99.214285714285722</v>
      </c>
      <c r="M32" s="343">
        <f>(J32/G32)*100</f>
        <v>97.464285714285708</v>
      </c>
      <c r="N32" s="328">
        <f t="shared" si="18"/>
        <v>0</v>
      </c>
      <c r="O32" s="321">
        <f t="shared" si="18"/>
        <v>0</v>
      </c>
      <c r="P32" s="329">
        <f t="shared" si="18"/>
        <v>0</v>
      </c>
      <c r="Q32" s="328">
        <f t="shared" si="18"/>
        <v>0</v>
      </c>
      <c r="R32" s="321">
        <f t="shared" si="18"/>
        <v>0</v>
      </c>
      <c r="S32" s="329">
        <f t="shared" si="18"/>
        <v>0</v>
      </c>
      <c r="T32" s="328">
        <f t="shared" si="18"/>
        <v>0</v>
      </c>
      <c r="U32" s="321">
        <f t="shared" si="18"/>
        <v>0</v>
      </c>
      <c r="V32" s="329">
        <f t="shared" si="18"/>
        <v>0</v>
      </c>
      <c r="W32" s="328">
        <f t="shared" si="18"/>
        <v>0</v>
      </c>
      <c r="X32" s="321">
        <f t="shared" si="18"/>
        <v>0</v>
      </c>
      <c r="Y32" s="329">
        <f t="shared" si="18"/>
        <v>0</v>
      </c>
      <c r="Z32" s="328">
        <f t="shared" si="18"/>
        <v>0</v>
      </c>
      <c r="AA32" s="321">
        <f t="shared" si="18"/>
        <v>0</v>
      </c>
      <c r="AB32" s="329">
        <f t="shared" si="18"/>
        <v>0</v>
      </c>
      <c r="AC32" s="328">
        <f t="shared" si="18"/>
        <v>0</v>
      </c>
      <c r="AD32" s="321">
        <f t="shared" si="18"/>
        <v>0</v>
      </c>
      <c r="AE32" s="329">
        <f t="shared" si="18"/>
        <v>0</v>
      </c>
      <c r="AF32" s="328">
        <f t="shared" si="18"/>
        <v>0</v>
      </c>
      <c r="AG32" s="321">
        <f t="shared" si="18"/>
        <v>1</v>
      </c>
      <c r="AH32" s="329">
        <f t="shared" si="18"/>
        <v>1</v>
      </c>
      <c r="AI32" s="328">
        <f t="shared" si="18"/>
        <v>0</v>
      </c>
      <c r="AJ32" s="321">
        <f t="shared" si="18"/>
        <v>0</v>
      </c>
      <c r="AK32" s="329">
        <f t="shared" si="18"/>
        <v>0</v>
      </c>
      <c r="AL32" s="328">
        <f t="shared" si="18"/>
        <v>0</v>
      </c>
      <c r="AM32" s="321">
        <f t="shared" si="18"/>
        <v>1</v>
      </c>
      <c r="AN32" s="329">
        <f t="shared" si="18"/>
        <v>1</v>
      </c>
    </row>
    <row r="33" spans="1:40" ht="20.100000000000001" customHeight="1">
      <c r="A33" s="717" t="s">
        <v>115</v>
      </c>
      <c r="B33" s="718"/>
      <c r="C33" s="718"/>
      <c r="D33" s="719"/>
      <c r="E33" s="174"/>
      <c r="F33" s="182"/>
      <c r="G33" s="340"/>
      <c r="H33" s="181"/>
      <c r="I33" s="182"/>
      <c r="J33" s="182"/>
      <c r="K33" s="182"/>
      <c r="L33" s="182"/>
      <c r="M33" s="173"/>
      <c r="N33" s="181"/>
      <c r="O33" s="182"/>
      <c r="P33" s="182"/>
      <c r="Q33" s="182"/>
      <c r="R33" s="182"/>
      <c r="S33" s="182"/>
      <c r="T33" s="182"/>
      <c r="U33" s="182"/>
      <c r="V33" s="183"/>
      <c r="W33" s="181"/>
      <c r="X33" s="182"/>
      <c r="Y33" s="182"/>
      <c r="Z33" s="182"/>
      <c r="AA33" s="182"/>
      <c r="AB33" s="182"/>
      <c r="AC33" s="182"/>
      <c r="AD33" s="182"/>
      <c r="AE33" s="183"/>
      <c r="AF33" s="174"/>
      <c r="AG33" s="182"/>
      <c r="AH33" s="182"/>
      <c r="AI33" s="182"/>
      <c r="AJ33" s="182"/>
      <c r="AK33" s="182"/>
      <c r="AL33" s="182"/>
      <c r="AM33" s="182"/>
      <c r="AN33" s="183"/>
    </row>
    <row r="34" spans="1:40" ht="20.100000000000001" customHeight="1">
      <c r="A34" s="717" t="s">
        <v>116</v>
      </c>
      <c r="B34" s="718"/>
      <c r="C34" s="718"/>
      <c r="D34" s="719"/>
      <c r="E34" s="174"/>
      <c r="F34" s="182"/>
      <c r="G34" s="340"/>
      <c r="H34" s="181"/>
      <c r="I34" s="182"/>
      <c r="J34" s="182"/>
      <c r="K34" s="182"/>
      <c r="L34" s="182"/>
      <c r="M34" s="173"/>
      <c r="N34" s="181"/>
      <c r="O34" s="182"/>
      <c r="P34" s="182"/>
      <c r="Q34" s="182"/>
      <c r="R34" s="182"/>
      <c r="S34" s="182"/>
      <c r="T34" s="182"/>
      <c r="U34" s="182"/>
      <c r="V34" s="183"/>
      <c r="W34" s="181"/>
      <c r="X34" s="182"/>
      <c r="Y34" s="182"/>
      <c r="Z34" s="182"/>
      <c r="AA34" s="182"/>
      <c r="AB34" s="182"/>
      <c r="AC34" s="182"/>
      <c r="AD34" s="182"/>
      <c r="AE34" s="183"/>
      <c r="AF34" s="174"/>
      <c r="AG34" s="182"/>
      <c r="AH34" s="182"/>
      <c r="AI34" s="182"/>
      <c r="AJ34" s="182"/>
      <c r="AK34" s="182"/>
      <c r="AL34" s="182"/>
      <c r="AM34" s="182"/>
      <c r="AN34" s="183"/>
    </row>
    <row r="35" spans="1:40" ht="20.100000000000001" customHeight="1" thickBot="1">
      <c r="A35" s="726" t="s">
        <v>48</v>
      </c>
      <c r="B35" s="727"/>
      <c r="C35" s="727"/>
      <c r="D35" s="728"/>
      <c r="E35" s="199"/>
      <c r="F35" s="200"/>
      <c r="G35" s="342"/>
      <c r="H35" s="202"/>
      <c r="I35" s="200"/>
      <c r="J35" s="200"/>
      <c r="K35" s="200"/>
      <c r="L35" s="200"/>
      <c r="M35" s="203"/>
      <c r="N35" s="202"/>
      <c r="O35" s="200"/>
      <c r="P35" s="200"/>
      <c r="Q35" s="200"/>
      <c r="R35" s="200"/>
      <c r="S35" s="200"/>
      <c r="T35" s="200"/>
      <c r="U35" s="200"/>
      <c r="V35" s="201"/>
      <c r="W35" s="202"/>
      <c r="X35" s="200"/>
      <c r="Y35" s="200"/>
      <c r="Z35" s="200"/>
      <c r="AA35" s="200"/>
      <c r="AB35" s="200"/>
      <c r="AC35" s="200"/>
      <c r="AD35" s="200"/>
      <c r="AE35" s="201"/>
      <c r="AF35" s="199"/>
      <c r="AG35" s="200"/>
      <c r="AH35" s="200"/>
      <c r="AI35" s="200"/>
      <c r="AJ35" s="200"/>
      <c r="AK35" s="200"/>
      <c r="AL35" s="200"/>
      <c r="AM35" s="200"/>
      <c r="AN35" s="201"/>
    </row>
    <row r="36" spans="1:40" ht="20.100000000000001" customHeight="1" thickTop="1" thickBot="1">
      <c r="A36" s="723" t="s">
        <v>4</v>
      </c>
      <c r="B36" s="724"/>
      <c r="C36" s="724"/>
      <c r="D36" s="725"/>
      <c r="E36" s="204">
        <f>SUM(E29:E35)</f>
        <v>91</v>
      </c>
      <c r="F36" s="204">
        <f>SUM(F29:F35)</f>
        <v>105</v>
      </c>
      <c r="G36" s="341">
        <f>SUM(E36:F36)</f>
        <v>196</v>
      </c>
      <c r="H36" s="205">
        <f>SUM(H29:H32)</f>
        <v>77.400000000000006</v>
      </c>
      <c r="I36" s="206">
        <f>SUM(I29:I32)</f>
        <v>100.51</v>
      </c>
      <c r="J36" s="344">
        <f>SUM(J29:J32)</f>
        <v>177.91</v>
      </c>
      <c r="K36" s="206">
        <f>(H36/E36)*100</f>
        <v>85.054945054945065</v>
      </c>
      <c r="L36" s="206">
        <f>(I36/F36)*100</f>
        <v>95.723809523809535</v>
      </c>
      <c r="M36" s="345">
        <f>(J36/G36)*100</f>
        <v>90.770408163265301</v>
      </c>
      <c r="N36" s="205">
        <f>SUM(N29:N35)</f>
        <v>2</v>
      </c>
      <c r="O36" s="206">
        <f t="shared" ref="O36:AN36" si="19">SUM(O29:O35)</f>
        <v>0</v>
      </c>
      <c r="P36" s="344">
        <f t="shared" si="19"/>
        <v>2</v>
      </c>
      <c r="Q36" s="206">
        <f t="shared" si="19"/>
        <v>2</v>
      </c>
      <c r="R36" s="206">
        <f t="shared" si="19"/>
        <v>0</v>
      </c>
      <c r="S36" s="344">
        <f t="shared" si="19"/>
        <v>2</v>
      </c>
      <c r="T36" s="206">
        <f t="shared" si="19"/>
        <v>4</v>
      </c>
      <c r="U36" s="206">
        <f t="shared" si="19"/>
        <v>0</v>
      </c>
      <c r="V36" s="346">
        <f t="shared" si="19"/>
        <v>4</v>
      </c>
      <c r="W36" s="205">
        <f t="shared" si="19"/>
        <v>0</v>
      </c>
      <c r="X36" s="206">
        <f t="shared" si="19"/>
        <v>0</v>
      </c>
      <c r="Y36" s="344">
        <f t="shared" si="19"/>
        <v>0</v>
      </c>
      <c r="Z36" s="206">
        <f t="shared" si="19"/>
        <v>0</v>
      </c>
      <c r="AA36" s="206">
        <f t="shared" si="19"/>
        <v>0</v>
      </c>
      <c r="AB36" s="344">
        <f t="shared" si="19"/>
        <v>0</v>
      </c>
      <c r="AC36" s="206">
        <f t="shared" si="19"/>
        <v>0</v>
      </c>
      <c r="AD36" s="206">
        <f t="shared" si="19"/>
        <v>0</v>
      </c>
      <c r="AE36" s="346">
        <f t="shared" si="19"/>
        <v>0</v>
      </c>
      <c r="AF36" s="204">
        <f t="shared" si="19"/>
        <v>0</v>
      </c>
      <c r="AG36" s="206">
        <f t="shared" si="19"/>
        <v>2</v>
      </c>
      <c r="AH36" s="344">
        <f t="shared" si="19"/>
        <v>2</v>
      </c>
      <c r="AI36" s="206">
        <f t="shared" si="19"/>
        <v>1</v>
      </c>
      <c r="AJ36" s="206">
        <f t="shared" si="19"/>
        <v>0</v>
      </c>
      <c r="AK36" s="344">
        <f t="shared" si="19"/>
        <v>1</v>
      </c>
      <c r="AL36" s="206">
        <f t="shared" si="19"/>
        <v>1</v>
      </c>
      <c r="AM36" s="206">
        <f t="shared" si="19"/>
        <v>2</v>
      </c>
      <c r="AN36" s="346">
        <f t="shared" si="19"/>
        <v>3</v>
      </c>
    </row>
    <row r="37" spans="1:40">
      <c r="A37" s="209" t="s">
        <v>63</v>
      </c>
      <c r="B37" s="153"/>
      <c r="C37" s="153"/>
      <c r="D37" s="153"/>
      <c r="E37" s="160"/>
      <c r="F37" s="160"/>
      <c r="G37" s="160"/>
      <c r="H37" s="160"/>
      <c r="I37" s="160"/>
      <c r="J37" s="160"/>
      <c r="K37" s="160"/>
      <c r="L37" s="160"/>
      <c r="M37" s="160"/>
      <c r="N37" s="160"/>
      <c r="O37" s="160"/>
      <c r="P37" s="160"/>
      <c r="Q37" s="160"/>
      <c r="R37" s="160"/>
      <c r="S37" s="160"/>
      <c r="T37" s="160"/>
      <c r="U37" s="160"/>
      <c r="V37" s="160"/>
      <c r="Y37" s="109" t="s">
        <v>144</v>
      </c>
    </row>
    <row r="38" spans="1:40">
      <c r="A38" s="672" t="s">
        <v>256</v>
      </c>
      <c r="B38" s="672"/>
      <c r="C38" s="672"/>
      <c r="D38" s="672"/>
      <c r="E38" s="672"/>
      <c r="F38" s="672"/>
      <c r="G38" s="672"/>
      <c r="H38" s="672"/>
      <c r="I38" s="672"/>
      <c r="J38" s="672"/>
      <c r="K38" s="672"/>
      <c r="L38" s="672"/>
      <c r="M38" s="672"/>
      <c r="N38" s="672"/>
      <c r="O38" s="672"/>
      <c r="P38" s="672"/>
      <c r="Q38" s="672"/>
      <c r="R38" s="672"/>
      <c r="S38" s="672"/>
      <c r="T38" s="672"/>
      <c r="U38" s="672"/>
      <c r="V38" s="672"/>
    </row>
    <row r="39" spans="1:40" ht="19.5" customHeight="1">
      <c r="A39" s="150" t="s">
        <v>252</v>
      </c>
      <c r="W39" s="322"/>
      <c r="X39" s="322"/>
      <c r="Y39" s="322"/>
      <c r="Z39" s="322"/>
      <c r="AA39" s="322"/>
      <c r="AC39" s="676" t="s">
        <v>315</v>
      </c>
      <c r="AD39" s="676"/>
      <c r="AE39" s="676"/>
      <c r="AF39" s="676"/>
      <c r="AG39" s="676"/>
      <c r="AH39" s="676"/>
      <c r="AI39" s="676"/>
      <c r="AJ39" s="676"/>
      <c r="AK39" s="676"/>
      <c r="AL39" s="676"/>
      <c r="AM39" s="112"/>
      <c r="AN39" s="112"/>
    </row>
    <row r="40" spans="1:40" ht="14.25" customHeight="1">
      <c r="A40" s="150" t="s">
        <v>291</v>
      </c>
      <c r="AC40" s="160"/>
      <c r="AD40" s="160"/>
      <c r="AE40" s="160"/>
      <c r="AF40" s="160"/>
      <c r="AG40" s="141" t="s">
        <v>140</v>
      </c>
      <c r="AH40" s="116"/>
      <c r="AI40" s="116"/>
      <c r="AJ40" s="116"/>
      <c r="AK40" s="116"/>
      <c r="AL40" s="116"/>
      <c r="AM40" s="116"/>
      <c r="AN40" s="116"/>
    </row>
    <row r="41" spans="1:40" ht="15" customHeight="1">
      <c r="A41" s="672" t="s">
        <v>306</v>
      </c>
      <c r="B41" s="672"/>
      <c r="C41" s="672"/>
      <c r="D41" s="672"/>
      <c r="E41" s="672"/>
      <c r="F41" s="672"/>
      <c r="G41" s="672"/>
      <c r="H41" s="672"/>
      <c r="I41" s="672"/>
      <c r="J41" s="672"/>
      <c r="K41" s="672"/>
      <c r="L41" s="672"/>
      <c r="M41" s="672"/>
      <c r="N41" s="672"/>
      <c r="O41" s="672"/>
      <c r="P41" s="672"/>
      <c r="Q41" s="672"/>
      <c r="R41" s="672"/>
      <c r="S41" s="672"/>
      <c r="T41" s="672"/>
      <c r="U41" s="672"/>
      <c r="V41" s="672"/>
      <c r="AD41" s="112"/>
      <c r="AF41" s="146"/>
      <c r="AH41" s="146"/>
      <c r="AI41" s="146"/>
      <c r="AJ41" s="144"/>
    </row>
    <row r="42" spans="1:40">
      <c r="A42" s="672"/>
      <c r="B42" s="672"/>
      <c r="C42" s="672"/>
      <c r="D42" s="672"/>
      <c r="E42" s="672"/>
      <c r="F42" s="672"/>
      <c r="G42" s="672"/>
      <c r="H42" s="672"/>
      <c r="I42" s="672"/>
      <c r="J42" s="672"/>
      <c r="K42" s="672"/>
      <c r="L42" s="672"/>
      <c r="M42" s="672"/>
      <c r="N42" s="672"/>
      <c r="O42" s="672"/>
      <c r="P42" s="672"/>
      <c r="Q42" s="672"/>
      <c r="R42" s="672"/>
      <c r="S42" s="672"/>
      <c r="T42" s="672"/>
      <c r="U42" s="672"/>
      <c r="V42" s="672"/>
    </row>
  </sheetData>
  <mergeCells count="62">
    <mergeCell ref="A41:V42"/>
    <mergeCell ref="A33:D33"/>
    <mergeCell ref="A34:D34"/>
    <mergeCell ref="A35:D35"/>
    <mergeCell ref="A36:D36"/>
    <mergeCell ref="A38:V38"/>
    <mergeCell ref="A13:B13"/>
    <mergeCell ref="K10:M10"/>
    <mergeCell ref="N10:P10"/>
    <mergeCell ref="AC39:AL39"/>
    <mergeCell ref="A26:B26"/>
    <mergeCell ref="A28:D28"/>
    <mergeCell ref="A29:D29"/>
    <mergeCell ref="A30:D30"/>
    <mergeCell ref="A31:D31"/>
    <mergeCell ref="A32:D32"/>
    <mergeCell ref="A25:B25"/>
    <mergeCell ref="A14:B14"/>
    <mergeCell ref="A15:B15"/>
    <mergeCell ref="A16:B16"/>
    <mergeCell ref="A17:B17"/>
    <mergeCell ref="A18:B18"/>
    <mergeCell ref="A19:B19"/>
    <mergeCell ref="A20:B20"/>
    <mergeCell ref="A21:B21"/>
    <mergeCell ref="A22:B22"/>
    <mergeCell ref="A23:B23"/>
    <mergeCell ref="A24:B24"/>
    <mergeCell ref="A12:B12"/>
    <mergeCell ref="AJ7:AN7"/>
    <mergeCell ref="A9:B11"/>
    <mergeCell ref="C9:C11"/>
    <mergeCell ref="D9:D11"/>
    <mergeCell ref="E9:G10"/>
    <mergeCell ref="H9:M9"/>
    <mergeCell ref="N9:V9"/>
    <mergeCell ref="W9:AE9"/>
    <mergeCell ref="AF9:AN9"/>
    <mergeCell ref="H10:J10"/>
    <mergeCell ref="AE7:AI7"/>
    <mergeCell ref="AC10:AE10"/>
    <mergeCell ref="AF10:AH10"/>
    <mergeCell ref="Z10:AB10"/>
    <mergeCell ref="AI10:AK10"/>
    <mergeCell ref="AL10:AN10"/>
    <mergeCell ref="W10:Y10"/>
    <mergeCell ref="C5:E5"/>
    <mergeCell ref="A7:B7"/>
    <mergeCell ref="C7:P7"/>
    <mergeCell ref="U7:X7"/>
    <mergeCell ref="Y7:AC7"/>
    <mergeCell ref="Q10:S10"/>
    <mergeCell ref="T10:V10"/>
    <mergeCell ref="B1:AN1"/>
    <mergeCell ref="A2:AN2"/>
    <mergeCell ref="A3:AN3"/>
    <mergeCell ref="G4:H4"/>
    <mergeCell ref="I4:J4"/>
    <mergeCell ref="L4:M4"/>
    <mergeCell ref="N4:U4"/>
    <mergeCell ref="W4:X4"/>
    <mergeCell ref="Y4:AF4"/>
  </mergeCells>
  <pageMargins left="0.47" right="0.12" top="0.36" bottom="0.23" header="0.3" footer="0.17"/>
  <pageSetup paperSize="9" scale="6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pageSetUpPr fitToPage="1"/>
  </sheetPr>
  <dimension ref="A1:AN42"/>
  <sheetViews>
    <sheetView showGridLines="0" topLeftCell="H4" zoomScaleNormal="100" workbookViewId="0">
      <selection activeCell="I18" sqref="I18"/>
    </sheetView>
  </sheetViews>
  <sheetFormatPr defaultRowHeight="16.5"/>
  <cols>
    <col min="1" max="1" width="17.28515625" style="150" customWidth="1"/>
    <col min="2" max="2" width="12.28515625" style="150" customWidth="1"/>
    <col min="3" max="3" width="7.85546875" style="150" customWidth="1"/>
    <col min="4" max="4" width="10.28515625" style="150" customWidth="1"/>
    <col min="5" max="8" width="4.7109375" style="150" customWidth="1"/>
    <col min="9" max="9" width="4.28515625" style="150" customWidth="1"/>
    <col min="10" max="37" width="4.7109375" style="150" customWidth="1"/>
    <col min="38" max="38" width="4.140625" style="150" customWidth="1"/>
    <col min="39" max="39" width="4" style="150" customWidth="1"/>
    <col min="40" max="40" width="5.140625" style="150" customWidth="1"/>
    <col min="41" max="16384" width="9.140625" style="150"/>
  </cols>
  <sheetData>
    <row r="1" spans="1:40">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1:40" ht="27">
      <c r="A2" s="688" t="s">
        <v>195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row>
    <row r="3" spans="1:40" ht="27" customHeight="1">
      <c r="A3" s="684" t="s">
        <v>261</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row>
    <row r="4" spans="1:40" ht="20.25" customHeight="1">
      <c r="B4" s="175"/>
      <c r="C4" s="175"/>
      <c r="D4" s="175"/>
      <c r="E4" s="175"/>
      <c r="F4" s="175"/>
      <c r="G4" s="687" t="s">
        <v>208</v>
      </c>
      <c r="H4" s="686"/>
      <c r="I4" s="678" t="s">
        <v>307</v>
      </c>
      <c r="J4" s="679"/>
      <c r="K4" s="265"/>
      <c r="L4" s="687" t="s">
        <v>209</v>
      </c>
      <c r="M4" s="686"/>
      <c r="N4" s="680" t="s">
        <v>308</v>
      </c>
      <c r="O4" s="681"/>
      <c r="P4" s="681"/>
      <c r="Q4" s="681"/>
      <c r="R4" s="681"/>
      <c r="S4" s="681"/>
      <c r="T4" s="681"/>
      <c r="U4" s="682"/>
      <c r="V4" s="175"/>
      <c r="W4" s="687" t="s">
        <v>210</v>
      </c>
      <c r="X4" s="686"/>
      <c r="Y4" s="680" t="s">
        <v>320</v>
      </c>
      <c r="Z4" s="681"/>
      <c r="AA4" s="681"/>
      <c r="AB4" s="681"/>
      <c r="AC4" s="681"/>
      <c r="AD4" s="681"/>
      <c r="AE4" s="681"/>
      <c r="AF4" s="682"/>
      <c r="AG4" s="175"/>
      <c r="AH4" s="175"/>
      <c r="AI4" s="175"/>
      <c r="AJ4" s="175"/>
      <c r="AK4" s="175"/>
      <c r="AL4" s="175"/>
      <c r="AM4" s="175"/>
      <c r="AN4" s="175"/>
    </row>
    <row r="5" spans="1:40" s="112" customFormat="1" ht="21.75" customHeight="1">
      <c r="A5" s="116"/>
      <c r="B5" s="325" t="s">
        <v>211</v>
      </c>
      <c r="C5" s="678">
        <v>309766</v>
      </c>
      <c r="D5" s="683"/>
      <c r="E5" s="679"/>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1:40" s="112" customFormat="1" ht="10.5" customHeight="1">
      <c r="A6" s="116"/>
      <c r="B6" s="264"/>
      <c r="C6" s="323"/>
      <c r="D6" s="323"/>
      <c r="E6" s="323"/>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row>
    <row r="7" spans="1:40" s="175" customFormat="1" ht="26.25" customHeight="1">
      <c r="A7" s="685" t="s">
        <v>212</v>
      </c>
      <c r="B7" s="686"/>
      <c r="C7" s="678" t="s">
        <v>334</v>
      </c>
      <c r="D7" s="683"/>
      <c r="E7" s="683"/>
      <c r="F7" s="683"/>
      <c r="G7" s="683"/>
      <c r="H7" s="683"/>
      <c r="I7" s="683"/>
      <c r="J7" s="683"/>
      <c r="K7" s="683"/>
      <c r="L7" s="683"/>
      <c r="M7" s="683"/>
      <c r="N7" s="683"/>
      <c r="O7" s="683"/>
      <c r="P7" s="679"/>
      <c r="Q7" s="264"/>
      <c r="R7" s="264"/>
      <c r="S7" s="264"/>
      <c r="T7" s="264"/>
      <c r="U7" s="685" t="s">
        <v>207</v>
      </c>
      <c r="V7" s="685"/>
      <c r="W7" s="685"/>
      <c r="X7" s="686"/>
      <c r="Y7" s="678" t="s">
        <v>321</v>
      </c>
      <c r="Z7" s="683"/>
      <c r="AA7" s="683"/>
      <c r="AB7" s="683"/>
      <c r="AC7" s="679"/>
      <c r="AD7" s="264"/>
      <c r="AE7" s="685" t="s">
        <v>276</v>
      </c>
      <c r="AF7" s="685"/>
      <c r="AG7" s="685"/>
      <c r="AH7" s="685"/>
      <c r="AI7" s="686"/>
      <c r="AJ7" s="678" t="s">
        <v>337</v>
      </c>
      <c r="AK7" s="683"/>
      <c r="AL7" s="683"/>
      <c r="AM7" s="683"/>
      <c r="AN7" s="679"/>
    </row>
    <row r="8" spans="1:40" ht="6.75" customHeight="1" thickBot="1"/>
    <row r="9" spans="1:40" s="326" customFormat="1" ht="35.25" customHeight="1" thickBot="1">
      <c r="A9" s="707" t="s">
        <v>79</v>
      </c>
      <c r="B9" s="708"/>
      <c r="C9" s="713" t="s">
        <v>213</v>
      </c>
      <c r="D9" s="707" t="s">
        <v>214</v>
      </c>
      <c r="E9" s="707" t="s">
        <v>110</v>
      </c>
      <c r="F9" s="716"/>
      <c r="G9" s="708"/>
      <c r="H9" s="690" t="s">
        <v>168</v>
      </c>
      <c r="I9" s="690"/>
      <c r="J9" s="690"/>
      <c r="K9" s="690"/>
      <c r="L9" s="690"/>
      <c r="M9" s="690"/>
      <c r="N9" s="689" t="s">
        <v>171</v>
      </c>
      <c r="O9" s="690"/>
      <c r="P9" s="690"/>
      <c r="Q9" s="690"/>
      <c r="R9" s="690"/>
      <c r="S9" s="690"/>
      <c r="T9" s="690"/>
      <c r="U9" s="690"/>
      <c r="V9" s="691"/>
      <c r="W9" s="690" t="s">
        <v>47</v>
      </c>
      <c r="X9" s="690"/>
      <c r="Y9" s="690"/>
      <c r="Z9" s="690"/>
      <c r="AA9" s="690"/>
      <c r="AB9" s="690"/>
      <c r="AC9" s="690"/>
      <c r="AD9" s="690"/>
      <c r="AE9" s="690"/>
      <c r="AF9" s="689" t="s">
        <v>46</v>
      </c>
      <c r="AG9" s="690"/>
      <c r="AH9" s="690"/>
      <c r="AI9" s="690"/>
      <c r="AJ9" s="690"/>
      <c r="AK9" s="690"/>
      <c r="AL9" s="690"/>
      <c r="AM9" s="690"/>
      <c r="AN9" s="691"/>
    </row>
    <row r="10" spans="1:40" s="326" customFormat="1" ht="60.75" customHeight="1">
      <c r="A10" s="709"/>
      <c r="B10" s="710"/>
      <c r="C10" s="714"/>
      <c r="D10" s="709"/>
      <c r="E10" s="709"/>
      <c r="F10" s="617"/>
      <c r="G10" s="710"/>
      <c r="H10" s="692" t="s">
        <v>254</v>
      </c>
      <c r="I10" s="693"/>
      <c r="J10" s="694"/>
      <c r="K10" s="695" t="s">
        <v>255</v>
      </c>
      <c r="L10" s="695"/>
      <c r="M10" s="696"/>
      <c r="N10" s="697" t="s">
        <v>173</v>
      </c>
      <c r="O10" s="698"/>
      <c r="P10" s="698"/>
      <c r="Q10" s="699" t="s">
        <v>174</v>
      </c>
      <c r="R10" s="700"/>
      <c r="S10" s="701"/>
      <c r="T10" s="699" t="s">
        <v>175</v>
      </c>
      <c r="U10" s="700"/>
      <c r="V10" s="702"/>
      <c r="W10" s="697" t="s">
        <v>173</v>
      </c>
      <c r="X10" s="698"/>
      <c r="Y10" s="698"/>
      <c r="Z10" s="699" t="s">
        <v>174</v>
      </c>
      <c r="AA10" s="700"/>
      <c r="AB10" s="701"/>
      <c r="AC10" s="699" t="s">
        <v>175</v>
      </c>
      <c r="AD10" s="700"/>
      <c r="AE10" s="702"/>
      <c r="AF10" s="697" t="s">
        <v>173</v>
      </c>
      <c r="AG10" s="698"/>
      <c r="AH10" s="698"/>
      <c r="AI10" s="699" t="s">
        <v>174</v>
      </c>
      <c r="AJ10" s="700"/>
      <c r="AK10" s="701"/>
      <c r="AL10" s="699" t="s">
        <v>175</v>
      </c>
      <c r="AM10" s="700"/>
      <c r="AN10" s="702"/>
    </row>
    <row r="11" spans="1:40" ht="16.5" customHeight="1" thickBot="1">
      <c r="A11" s="711"/>
      <c r="B11" s="712"/>
      <c r="C11" s="715"/>
      <c r="D11" s="711"/>
      <c r="E11" s="9" t="s">
        <v>2</v>
      </c>
      <c r="F11" s="10" t="s">
        <v>3</v>
      </c>
      <c r="G11" s="11" t="s">
        <v>109</v>
      </c>
      <c r="H11" s="9" t="s">
        <v>2</v>
      </c>
      <c r="I11" s="10" t="s">
        <v>3</v>
      </c>
      <c r="J11" s="10" t="s">
        <v>109</v>
      </c>
      <c r="K11" s="10" t="s">
        <v>2</v>
      </c>
      <c r="L11" s="10" t="s">
        <v>3</v>
      </c>
      <c r="M11" s="12" t="s">
        <v>109</v>
      </c>
      <c r="N11" s="9" t="s">
        <v>2</v>
      </c>
      <c r="O11" s="10" t="s">
        <v>3</v>
      </c>
      <c r="P11" s="10" t="s">
        <v>109</v>
      </c>
      <c r="Q11" s="10" t="s">
        <v>2</v>
      </c>
      <c r="R11" s="10" t="s">
        <v>3</v>
      </c>
      <c r="S11" s="10" t="s">
        <v>109</v>
      </c>
      <c r="T11" s="10" t="s">
        <v>2</v>
      </c>
      <c r="U11" s="10" t="s">
        <v>3</v>
      </c>
      <c r="V11" s="11" t="s">
        <v>109</v>
      </c>
      <c r="W11" s="9" t="s">
        <v>2</v>
      </c>
      <c r="X11" s="10" t="s">
        <v>3</v>
      </c>
      <c r="Y11" s="10" t="s">
        <v>109</v>
      </c>
      <c r="Z11" s="10" t="s">
        <v>2</v>
      </c>
      <c r="AA11" s="10" t="s">
        <v>3</v>
      </c>
      <c r="AB11" s="10" t="s">
        <v>109</v>
      </c>
      <c r="AC11" s="10" t="s">
        <v>2</v>
      </c>
      <c r="AD11" s="10" t="s">
        <v>3</v>
      </c>
      <c r="AE11" s="11" t="s">
        <v>109</v>
      </c>
      <c r="AF11" s="13" t="s">
        <v>2</v>
      </c>
      <c r="AG11" s="10" t="s">
        <v>3</v>
      </c>
      <c r="AH11" s="10" t="s">
        <v>109</v>
      </c>
      <c r="AI11" s="10" t="s">
        <v>2</v>
      </c>
      <c r="AJ11" s="10" t="s">
        <v>3</v>
      </c>
      <c r="AK11" s="10" t="s">
        <v>109</v>
      </c>
      <c r="AL11" s="10" t="s">
        <v>2</v>
      </c>
      <c r="AM11" s="10" t="s">
        <v>3</v>
      </c>
      <c r="AN11" s="11" t="s">
        <v>109</v>
      </c>
    </row>
    <row r="12" spans="1:40" ht="18" customHeight="1">
      <c r="A12" s="705" t="s">
        <v>329</v>
      </c>
      <c r="B12" s="706"/>
      <c r="C12" s="177">
        <v>7</v>
      </c>
      <c r="D12" s="178" t="s">
        <v>323</v>
      </c>
      <c r="E12" s="328">
        <v>10</v>
      </c>
      <c r="F12" s="321">
        <v>18</v>
      </c>
      <c r="G12" s="329">
        <f t="shared" ref="G12:G17" si="0">E12+F12</f>
        <v>28</v>
      </c>
      <c r="H12" s="328">
        <v>9</v>
      </c>
      <c r="I12" s="321">
        <v>17.399999999999999</v>
      </c>
      <c r="J12" s="329">
        <f t="shared" ref="J12:J17" si="1">H12+I12</f>
        <v>26.4</v>
      </c>
      <c r="K12" s="321">
        <f>(H12/E12)*100</f>
        <v>90</v>
      </c>
      <c r="L12" s="321">
        <f>(I12/F12)*100</f>
        <v>96.666666666666657</v>
      </c>
      <c r="M12" s="329">
        <f>(J12/G12)*100</f>
        <v>94.285714285714278</v>
      </c>
      <c r="N12" s="328">
        <v>2</v>
      </c>
      <c r="O12" s="321">
        <v>0</v>
      </c>
      <c r="P12" s="329">
        <f t="shared" ref="P12:P17" si="2">N12+O12</f>
        <v>2</v>
      </c>
      <c r="Q12" s="321">
        <v>0</v>
      </c>
      <c r="R12" s="321">
        <v>0</v>
      </c>
      <c r="S12" s="329">
        <f t="shared" ref="S12:S17" si="3">Q12+R12</f>
        <v>0</v>
      </c>
      <c r="T12" s="321">
        <f>N12+Q12</f>
        <v>2</v>
      </c>
      <c r="U12" s="321">
        <f>O12+R12</f>
        <v>0</v>
      </c>
      <c r="V12" s="329">
        <f t="shared" ref="V12:V17" si="4">T12+U12</f>
        <v>2</v>
      </c>
      <c r="W12" s="328">
        <v>0</v>
      </c>
      <c r="X12" s="321">
        <v>0</v>
      </c>
      <c r="Y12" s="329">
        <f t="shared" ref="Y12:Y17" si="5">W12+X12</f>
        <v>0</v>
      </c>
      <c r="Z12" s="321">
        <v>0</v>
      </c>
      <c r="AA12" s="321">
        <v>0</v>
      </c>
      <c r="AB12" s="329">
        <f t="shared" ref="AB12:AB17" si="6">Z12+AA12</f>
        <v>0</v>
      </c>
      <c r="AC12" s="321">
        <f>W12+Z12</f>
        <v>0</v>
      </c>
      <c r="AD12" s="321">
        <f>X12+AA12</f>
        <v>0</v>
      </c>
      <c r="AE12" s="329">
        <f t="shared" ref="AE12:AE17" si="7">AC12+AD12</f>
        <v>0</v>
      </c>
      <c r="AF12" s="330">
        <v>1</v>
      </c>
      <c r="AG12" s="321">
        <v>0</v>
      </c>
      <c r="AH12" s="329">
        <f t="shared" ref="AH12:AH17" si="8">AF12+AG12</f>
        <v>1</v>
      </c>
      <c r="AI12" s="321">
        <v>0</v>
      </c>
      <c r="AJ12" s="321">
        <v>0</v>
      </c>
      <c r="AK12" s="329">
        <f t="shared" ref="AK12:AK17" si="9">AI12+AJ12</f>
        <v>0</v>
      </c>
      <c r="AL12" s="321">
        <f>AF12+AI12</f>
        <v>1</v>
      </c>
      <c r="AM12" s="321">
        <f>AG12+AJ12</f>
        <v>0</v>
      </c>
      <c r="AN12" s="329">
        <f t="shared" ref="AN12:AN17" si="10">AL12+AM12</f>
        <v>1</v>
      </c>
    </row>
    <row r="13" spans="1:40" ht="20.100000000000001" customHeight="1">
      <c r="A13" s="703" t="s">
        <v>330</v>
      </c>
      <c r="B13" s="704"/>
      <c r="C13" s="179">
        <v>7</v>
      </c>
      <c r="D13" s="324" t="s">
        <v>324</v>
      </c>
      <c r="E13" s="327">
        <v>11</v>
      </c>
      <c r="F13" s="320">
        <v>17</v>
      </c>
      <c r="G13" s="329">
        <f t="shared" si="0"/>
        <v>28</v>
      </c>
      <c r="H13" s="327">
        <v>9</v>
      </c>
      <c r="I13" s="320">
        <v>15.22</v>
      </c>
      <c r="J13" s="329">
        <f t="shared" si="1"/>
        <v>24.22</v>
      </c>
      <c r="K13" s="321">
        <f t="shared" ref="K13:M17" si="11">(H13/E13)*100</f>
        <v>81.818181818181827</v>
      </c>
      <c r="L13" s="321">
        <f t="shared" si="11"/>
        <v>89.529411764705884</v>
      </c>
      <c r="M13" s="329">
        <f>(J13/G13)*100</f>
        <v>86.5</v>
      </c>
      <c r="N13" s="328">
        <v>0</v>
      </c>
      <c r="O13" s="321">
        <v>0</v>
      </c>
      <c r="P13" s="329">
        <f t="shared" si="2"/>
        <v>0</v>
      </c>
      <c r="Q13" s="321">
        <v>0</v>
      </c>
      <c r="R13" s="321">
        <v>0</v>
      </c>
      <c r="S13" s="329">
        <f t="shared" si="3"/>
        <v>0</v>
      </c>
      <c r="T13" s="321">
        <f t="shared" ref="T13:U17" si="12">N13+Q13</f>
        <v>0</v>
      </c>
      <c r="U13" s="321">
        <f t="shared" si="12"/>
        <v>0</v>
      </c>
      <c r="V13" s="329">
        <f t="shared" si="4"/>
        <v>0</v>
      </c>
      <c r="W13" s="328">
        <v>0</v>
      </c>
      <c r="X13" s="321">
        <v>0</v>
      </c>
      <c r="Y13" s="329">
        <f t="shared" si="5"/>
        <v>0</v>
      </c>
      <c r="Z13" s="321">
        <v>0</v>
      </c>
      <c r="AA13" s="321">
        <v>0</v>
      </c>
      <c r="AB13" s="329">
        <f t="shared" si="6"/>
        <v>0</v>
      </c>
      <c r="AC13" s="321">
        <f t="shared" ref="AC13:AD17" si="13">W13+Z13</f>
        <v>0</v>
      </c>
      <c r="AD13" s="321">
        <f t="shared" si="13"/>
        <v>0</v>
      </c>
      <c r="AE13" s="329">
        <f t="shared" si="7"/>
        <v>0</v>
      </c>
      <c r="AF13" s="330">
        <v>0</v>
      </c>
      <c r="AG13" s="321">
        <v>0</v>
      </c>
      <c r="AH13" s="329">
        <f t="shared" si="8"/>
        <v>0</v>
      </c>
      <c r="AI13" s="321">
        <v>1</v>
      </c>
      <c r="AJ13" s="321">
        <v>0</v>
      </c>
      <c r="AK13" s="329">
        <f t="shared" si="9"/>
        <v>1</v>
      </c>
      <c r="AL13" s="321">
        <f t="shared" ref="AL13:AM17" si="14">AF13+AI13</f>
        <v>1</v>
      </c>
      <c r="AM13" s="321">
        <f t="shared" si="14"/>
        <v>0</v>
      </c>
      <c r="AN13" s="329">
        <f t="shared" si="10"/>
        <v>1</v>
      </c>
    </row>
    <row r="14" spans="1:40" ht="20.100000000000001" customHeight="1">
      <c r="A14" s="703" t="s">
        <v>314</v>
      </c>
      <c r="B14" s="704"/>
      <c r="C14" s="179">
        <v>8</v>
      </c>
      <c r="D14" s="324" t="s">
        <v>325</v>
      </c>
      <c r="E14" s="327">
        <v>17</v>
      </c>
      <c r="F14" s="320">
        <v>16</v>
      </c>
      <c r="G14" s="329">
        <f t="shared" si="0"/>
        <v>33</v>
      </c>
      <c r="H14" s="327">
        <v>14</v>
      </c>
      <c r="I14" s="320">
        <v>14</v>
      </c>
      <c r="J14" s="329">
        <f t="shared" si="1"/>
        <v>28</v>
      </c>
      <c r="K14" s="321">
        <f t="shared" si="11"/>
        <v>82.35294117647058</v>
      </c>
      <c r="L14" s="321">
        <f t="shared" si="11"/>
        <v>87.5</v>
      </c>
      <c r="M14" s="329">
        <f>(J14/G14)*100</f>
        <v>84.848484848484844</v>
      </c>
      <c r="N14" s="328">
        <v>1</v>
      </c>
      <c r="O14" s="321">
        <v>0</v>
      </c>
      <c r="P14" s="329">
        <f t="shared" si="2"/>
        <v>1</v>
      </c>
      <c r="Q14" s="321">
        <v>3</v>
      </c>
      <c r="R14" s="321">
        <v>0</v>
      </c>
      <c r="S14" s="329">
        <f t="shared" si="3"/>
        <v>3</v>
      </c>
      <c r="T14" s="321">
        <f t="shared" si="12"/>
        <v>4</v>
      </c>
      <c r="U14" s="321">
        <f t="shared" si="12"/>
        <v>0</v>
      </c>
      <c r="V14" s="329">
        <f t="shared" si="4"/>
        <v>4</v>
      </c>
      <c r="W14" s="328">
        <v>0</v>
      </c>
      <c r="X14" s="321">
        <v>0</v>
      </c>
      <c r="Y14" s="329">
        <f t="shared" si="5"/>
        <v>0</v>
      </c>
      <c r="Z14" s="321">
        <v>0</v>
      </c>
      <c r="AA14" s="321">
        <v>0</v>
      </c>
      <c r="AB14" s="329">
        <f t="shared" si="6"/>
        <v>0</v>
      </c>
      <c r="AC14" s="321">
        <f t="shared" si="13"/>
        <v>0</v>
      </c>
      <c r="AD14" s="321">
        <f t="shared" si="13"/>
        <v>0</v>
      </c>
      <c r="AE14" s="329">
        <f t="shared" si="7"/>
        <v>0</v>
      </c>
      <c r="AF14" s="330">
        <v>0</v>
      </c>
      <c r="AG14" s="321">
        <v>1</v>
      </c>
      <c r="AH14" s="329">
        <f t="shared" si="8"/>
        <v>1</v>
      </c>
      <c r="AI14" s="321">
        <v>0</v>
      </c>
      <c r="AJ14" s="321">
        <v>0</v>
      </c>
      <c r="AK14" s="329">
        <f t="shared" si="9"/>
        <v>0</v>
      </c>
      <c r="AL14" s="321">
        <f t="shared" si="14"/>
        <v>0</v>
      </c>
      <c r="AM14" s="321">
        <f t="shared" si="14"/>
        <v>1</v>
      </c>
      <c r="AN14" s="329">
        <f t="shared" si="10"/>
        <v>1</v>
      </c>
    </row>
    <row r="15" spans="1:40" ht="20.100000000000001" customHeight="1">
      <c r="A15" s="703" t="s">
        <v>331</v>
      </c>
      <c r="B15" s="704"/>
      <c r="C15" s="179">
        <v>8</v>
      </c>
      <c r="D15" s="324" t="s">
        <v>326</v>
      </c>
      <c r="E15" s="327">
        <v>15</v>
      </c>
      <c r="F15" s="320">
        <v>16</v>
      </c>
      <c r="G15" s="329">
        <f t="shared" si="0"/>
        <v>31</v>
      </c>
      <c r="H15" s="327">
        <v>12</v>
      </c>
      <c r="I15" s="320">
        <v>13.045</v>
      </c>
      <c r="J15" s="329">
        <f t="shared" si="1"/>
        <v>25.045000000000002</v>
      </c>
      <c r="K15" s="321">
        <f t="shared" si="11"/>
        <v>80</v>
      </c>
      <c r="L15" s="321">
        <f t="shared" si="11"/>
        <v>81.53125</v>
      </c>
      <c r="M15" s="329">
        <f t="shared" si="11"/>
        <v>80.790322580645167</v>
      </c>
      <c r="N15" s="328">
        <v>0</v>
      </c>
      <c r="O15" s="321">
        <v>0</v>
      </c>
      <c r="P15" s="329">
        <f t="shared" si="2"/>
        <v>0</v>
      </c>
      <c r="Q15" s="321">
        <v>2</v>
      </c>
      <c r="R15" s="321">
        <v>0</v>
      </c>
      <c r="S15" s="329">
        <f t="shared" si="3"/>
        <v>2</v>
      </c>
      <c r="T15" s="321">
        <f t="shared" si="12"/>
        <v>2</v>
      </c>
      <c r="U15" s="321">
        <f t="shared" si="12"/>
        <v>0</v>
      </c>
      <c r="V15" s="329">
        <f t="shared" si="4"/>
        <v>2</v>
      </c>
      <c r="W15" s="328">
        <v>0</v>
      </c>
      <c r="X15" s="321">
        <v>0</v>
      </c>
      <c r="Y15" s="329">
        <f t="shared" si="5"/>
        <v>0</v>
      </c>
      <c r="Z15" s="321">
        <v>0</v>
      </c>
      <c r="AA15" s="321">
        <v>0</v>
      </c>
      <c r="AB15" s="329">
        <f t="shared" si="6"/>
        <v>0</v>
      </c>
      <c r="AC15" s="321">
        <f t="shared" si="13"/>
        <v>0</v>
      </c>
      <c r="AD15" s="321">
        <f t="shared" si="13"/>
        <v>0</v>
      </c>
      <c r="AE15" s="329">
        <f t="shared" si="7"/>
        <v>0</v>
      </c>
      <c r="AF15" s="330">
        <v>0</v>
      </c>
      <c r="AG15" s="321">
        <v>0</v>
      </c>
      <c r="AH15" s="329">
        <f t="shared" si="8"/>
        <v>0</v>
      </c>
      <c r="AI15" s="321">
        <v>0</v>
      </c>
      <c r="AJ15" s="321">
        <v>0</v>
      </c>
      <c r="AK15" s="329">
        <f t="shared" si="9"/>
        <v>0</v>
      </c>
      <c r="AL15" s="321">
        <f t="shared" si="14"/>
        <v>0</v>
      </c>
      <c r="AM15" s="321">
        <f t="shared" si="14"/>
        <v>0</v>
      </c>
      <c r="AN15" s="329">
        <f t="shared" si="10"/>
        <v>0</v>
      </c>
    </row>
    <row r="16" spans="1:40" ht="20.100000000000001" customHeight="1">
      <c r="A16" s="703" t="s">
        <v>332</v>
      </c>
      <c r="B16" s="704"/>
      <c r="C16" s="179">
        <v>9</v>
      </c>
      <c r="D16" s="324" t="s">
        <v>327</v>
      </c>
      <c r="E16" s="327">
        <v>20</v>
      </c>
      <c r="F16" s="320">
        <v>25</v>
      </c>
      <c r="G16" s="329">
        <f t="shared" si="0"/>
        <v>45</v>
      </c>
      <c r="H16" s="327">
        <v>16</v>
      </c>
      <c r="I16" s="320">
        <v>24</v>
      </c>
      <c r="J16" s="329">
        <f t="shared" si="1"/>
        <v>40</v>
      </c>
      <c r="K16" s="321">
        <f t="shared" si="11"/>
        <v>80</v>
      </c>
      <c r="L16" s="321">
        <f t="shared" si="11"/>
        <v>96</v>
      </c>
      <c r="M16" s="329">
        <f t="shared" si="11"/>
        <v>88.888888888888886</v>
      </c>
      <c r="N16" s="328">
        <v>1</v>
      </c>
      <c r="O16" s="321">
        <v>0</v>
      </c>
      <c r="P16" s="329">
        <f t="shared" si="2"/>
        <v>1</v>
      </c>
      <c r="Q16" s="321">
        <v>2</v>
      </c>
      <c r="R16" s="321">
        <v>0</v>
      </c>
      <c r="S16" s="329">
        <f t="shared" si="3"/>
        <v>2</v>
      </c>
      <c r="T16" s="321">
        <f t="shared" si="12"/>
        <v>3</v>
      </c>
      <c r="U16" s="321">
        <f t="shared" si="12"/>
        <v>0</v>
      </c>
      <c r="V16" s="329">
        <f t="shared" si="4"/>
        <v>3</v>
      </c>
      <c r="W16" s="328">
        <v>0</v>
      </c>
      <c r="X16" s="321">
        <v>0</v>
      </c>
      <c r="Y16" s="329">
        <f t="shared" si="5"/>
        <v>0</v>
      </c>
      <c r="Z16" s="321">
        <v>0</v>
      </c>
      <c r="AA16" s="321">
        <v>0</v>
      </c>
      <c r="AB16" s="329">
        <f t="shared" si="6"/>
        <v>0</v>
      </c>
      <c r="AC16" s="321">
        <f t="shared" si="13"/>
        <v>0</v>
      </c>
      <c r="AD16" s="321">
        <f t="shared" si="13"/>
        <v>0</v>
      </c>
      <c r="AE16" s="329">
        <f t="shared" si="7"/>
        <v>0</v>
      </c>
      <c r="AF16" s="330">
        <v>0</v>
      </c>
      <c r="AG16" s="321">
        <v>0</v>
      </c>
      <c r="AH16" s="329">
        <f t="shared" si="8"/>
        <v>0</v>
      </c>
      <c r="AI16" s="321">
        <v>0</v>
      </c>
      <c r="AJ16" s="321">
        <v>0</v>
      </c>
      <c r="AK16" s="329">
        <f t="shared" si="9"/>
        <v>0</v>
      </c>
      <c r="AL16" s="321">
        <f t="shared" si="14"/>
        <v>0</v>
      </c>
      <c r="AM16" s="321">
        <f t="shared" si="14"/>
        <v>0</v>
      </c>
      <c r="AN16" s="329">
        <f t="shared" si="10"/>
        <v>0</v>
      </c>
    </row>
    <row r="17" spans="1:40" ht="20.100000000000001" customHeight="1">
      <c r="A17" s="703" t="s">
        <v>333</v>
      </c>
      <c r="B17" s="704"/>
      <c r="C17" s="179">
        <v>10</v>
      </c>
      <c r="D17" s="324" t="s">
        <v>328</v>
      </c>
      <c r="E17" s="327">
        <v>14</v>
      </c>
      <c r="F17" s="320">
        <v>14</v>
      </c>
      <c r="G17" s="329">
        <f t="shared" si="0"/>
        <v>28</v>
      </c>
      <c r="H17" s="327">
        <v>11.23</v>
      </c>
      <c r="I17" s="320">
        <v>12.55</v>
      </c>
      <c r="J17" s="329">
        <f t="shared" si="1"/>
        <v>23.78</v>
      </c>
      <c r="K17" s="321">
        <f t="shared" si="11"/>
        <v>80.214285714285722</v>
      </c>
      <c r="L17" s="321">
        <f t="shared" si="11"/>
        <v>89.642857142857153</v>
      </c>
      <c r="M17" s="329">
        <f>(J17/G17)*100</f>
        <v>84.928571428571431</v>
      </c>
      <c r="N17" s="328">
        <v>0</v>
      </c>
      <c r="O17" s="321">
        <v>0</v>
      </c>
      <c r="P17" s="329">
        <f t="shared" si="2"/>
        <v>0</v>
      </c>
      <c r="Q17" s="321">
        <v>0</v>
      </c>
      <c r="R17" s="321">
        <v>0</v>
      </c>
      <c r="S17" s="329">
        <f t="shared" si="3"/>
        <v>0</v>
      </c>
      <c r="T17" s="321">
        <f t="shared" si="12"/>
        <v>0</v>
      </c>
      <c r="U17" s="321">
        <f t="shared" si="12"/>
        <v>0</v>
      </c>
      <c r="V17" s="329">
        <f t="shared" si="4"/>
        <v>0</v>
      </c>
      <c r="W17" s="328">
        <v>0</v>
      </c>
      <c r="X17" s="321">
        <v>0</v>
      </c>
      <c r="Y17" s="329">
        <f t="shared" si="5"/>
        <v>0</v>
      </c>
      <c r="Z17" s="321">
        <v>0</v>
      </c>
      <c r="AA17" s="321">
        <v>0</v>
      </c>
      <c r="AB17" s="329">
        <f t="shared" si="6"/>
        <v>0</v>
      </c>
      <c r="AC17" s="321">
        <f t="shared" si="13"/>
        <v>0</v>
      </c>
      <c r="AD17" s="321">
        <f t="shared" si="13"/>
        <v>0</v>
      </c>
      <c r="AE17" s="329">
        <f t="shared" si="7"/>
        <v>0</v>
      </c>
      <c r="AF17" s="330">
        <v>0</v>
      </c>
      <c r="AG17" s="321">
        <v>1</v>
      </c>
      <c r="AH17" s="329">
        <f t="shared" si="8"/>
        <v>1</v>
      </c>
      <c r="AI17" s="321">
        <v>0</v>
      </c>
      <c r="AJ17" s="321">
        <v>0</v>
      </c>
      <c r="AK17" s="329">
        <f t="shared" si="9"/>
        <v>0</v>
      </c>
      <c r="AL17" s="321">
        <f t="shared" si="14"/>
        <v>0</v>
      </c>
      <c r="AM17" s="321">
        <f t="shared" si="14"/>
        <v>1</v>
      </c>
      <c r="AN17" s="329">
        <f t="shared" si="10"/>
        <v>1</v>
      </c>
    </row>
    <row r="18" spans="1:40" ht="20.100000000000001" customHeight="1">
      <c r="A18" s="703"/>
      <c r="B18" s="704"/>
      <c r="C18" s="179"/>
      <c r="D18" s="324"/>
      <c r="E18" s="181"/>
      <c r="F18" s="182"/>
      <c r="G18" s="329"/>
      <c r="H18" s="181"/>
      <c r="I18" s="182"/>
      <c r="J18" s="329"/>
      <c r="K18" s="182"/>
      <c r="L18" s="182"/>
      <c r="M18" s="173"/>
      <c r="N18" s="181"/>
      <c r="O18" s="182"/>
      <c r="P18" s="182"/>
      <c r="Q18" s="182"/>
      <c r="R18" s="182"/>
      <c r="S18" s="182"/>
      <c r="T18" s="182"/>
      <c r="U18" s="182"/>
      <c r="V18" s="183"/>
      <c r="W18" s="181"/>
      <c r="X18" s="182"/>
      <c r="Y18" s="182"/>
      <c r="Z18" s="182"/>
      <c r="AA18" s="182"/>
      <c r="AB18" s="182"/>
      <c r="AC18" s="182"/>
      <c r="AD18" s="182"/>
      <c r="AE18" s="183"/>
      <c r="AF18" s="174"/>
      <c r="AG18" s="182"/>
      <c r="AH18" s="182"/>
      <c r="AI18" s="182"/>
      <c r="AJ18" s="182"/>
      <c r="AK18" s="182"/>
      <c r="AL18" s="182"/>
      <c r="AM18" s="182"/>
      <c r="AN18" s="183"/>
    </row>
    <row r="19" spans="1:40" ht="20.100000000000001" hidden="1" customHeight="1">
      <c r="A19" s="703"/>
      <c r="B19" s="704"/>
      <c r="C19" s="179"/>
      <c r="D19" s="324"/>
      <c r="E19" s="181"/>
      <c r="F19" s="182"/>
      <c r="G19" s="329"/>
      <c r="H19" s="181"/>
      <c r="I19" s="182"/>
      <c r="J19" s="329"/>
      <c r="K19" s="182"/>
      <c r="L19" s="182"/>
      <c r="M19" s="173"/>
      <c r="N19" s="181"/>
      <c r="O19" s="182"/>
      <c r="P19" s="182"/>
      <c r="Q19" s="182"/>
      <c r="R19" s="182"/>
      <c r="S19" s="182"/>
      <c r="T19" s="182"/>
      <c r="U19" s="182"/>
      <c r="V19" s="183"/>
      <c r="W19" s="181"/>
      <c r="X19" s="182"/>
      <c r="Y19" s="182"/>
      <c r="Z19" s="182"/>
      <c r="AA19" s="182"/>
      <c r="AB19" s="182"/>
      <c r="AC19" s="182"/>
      <c r="AD19" s="182"/>
      <c r="AE19" s="183"/>
      <c r="AF19" s="174"/>
      <c r="AG19" s="182"/>
      <c r="AH19" s="182"/>
      <c r="AI19" s="182"/>
      <c r="AJ19" s="182"/>
      <c r="AK19" s="182"/>
      <c r="AL19" s="182"/>
      <c r="AM19" s="182"/>
      <c r="AN19" s="183"/>
    </row>
    <row r="20" spans="1:40" ht="20.100000000000001" hidden="1" customHeight="1">
      <c r="A20" s="703"/>
      <c r="B20" s="704"/>
      <c r="C20" s="179"/>
      <c r="D20" s="324"/>
      <c r="E20" s="181"/>
      <c r="F20" s="182"/>
      <c r="G20" s="329"/>
      <c r="H20" s="181"/>
      <c r="I20" s="182"/>
      <c r="J20" s="329"/>
      <c r="K20" s="182"/>
      <c r="L20" s="182"/>
      <c r="M20" s="173"/>
      <c r="N20" s="181"/>
      <c r="O20" s="182"/>
      <c r="P20" s="182"/>
      <c r="Q20" s="182"/>
      <c r="R20" s="182"/>
      <c r="S20" s="182"/>
      <c r="T20" s="182"/>
      <c r="U20" s="182"/>
      <c r="V20" s="183"/>
      <c r="W20" s="181"/>
      <c r="X20" s="182"/>
      <c r="Y20" s="182"/>
      <c r="Z20" s="182"/>
      <c r="AA20" s="182"/>
      <c r="AB20" s="182"/>
      <c r="AC20" s="182"/>
      <c r="AD20" s="182"/>
      <c r="AE20" s="183"/>
      <c r="AF20" s="174"/>
      <c r="AG20" s="182"/>
      <c r="AH20" s="182"/>
      <c r="AI20" s="182"/>
      <c r="AJ20" s="182"/>
      <c r="AK20" s="182"/>
      <c r="AL20" s="182"/>
      <c r="AM20" s="182"/>
      <c r="AN20" s="183"/>
    </row>
    <row r="21" spans="1:40" ht="20.100000000000001" hidden="1" customHeight="1">
      <c r="A21" s="703"/>
      <c r="B21" s="704"/>
      <c r="C21" s="179"/>
      <c r="D21" s="324"/>
      <c r="E21" s="181"/>
      <c r="F21" s="182"/>
      <c r="G21" s="329"/>
      <c r="H21" s="181"/>
      <c r="I21" s="182"/>
      <c r="J21" s="329"/>
      <c r="K21" s="182"/>
      <c r="L21" s="182"/>
      <c r="M21" s="173"/>
      <c r="N21" s="181"/>
      <c r="O21" s="182"/>
      <c r="P21" s="182"/>
      <c r="Q21" s="182"/>
      <c r="R21" s="182"/>
      <c r="S21" s="182"/>
      <c r="T21" s="182"/>
      <c r="U21" s="182"/>
      <c r="V21" s="183"/>
      <c r="W21" s="181"/>
      <c r="X21" s="182"/>
      <c r="Y21" s="182"/>
      <c r="Z21" s="182"/>
      <c r="AA21" s="182"/>
      <c r="AB21" s="182"/>
      <c r="AC21" s="182"/>
      <c r="AD21" s="182"/>
      <c r="AE21" s="183"/>
      <c r="AF21" s="174"/>
      <c r="AG21" s="182"/>
      <c r="AH21" s="182"/>
      <c r="AI21" s="182"/>
      <c r="AJ21" s="182"/>
      <c r="AK21" s="182"/>
      <c r="AL21" s="182"/>
      <c r="AM21" s="182"/>
      <c r="AN21" s="183"/>
    </row>
    <row r="22" spans="1:40" ht="20.100000000000001" customHeight="1">
      <c r="A22" s="703"/>
      <c r="B22" s="704"/>
      <c r="C22" s="179"/>
      <c r="D22" s="324"/>
      <c r="E22" s="181"/>
      <c r="F22" s="182"/>
      <c r="G22" s="329"/>
      <c r="H22" s="181"/>
      <c r="I22" s="182"/>
      <c r="J22" s="329"/>
      <c r="K22" s="182"/>
      <c r="L22" s="182"/>
      <c r="M22" s="173"/>
      <c r="N22" s="181"/>
      <c r="O22" s="182"/>
      <c r="P22" s="182"/>
      <c r="Q22" s="182"/>
      <c r="R22" s="182"/>
      <c r="S22" s="182"/>
      <c r="T22" s="182"/>
      <c r="U22" s="182"/>
      <c r="V22" s="183"/>
      <c r="W22" s="181"/>
      <c r="X22" s="182"/>
      <c r="Y22" s="182"/>
      <c r="Z22" s="182"/>
      <c r="AA22" s="182"/>
      <c r="AB22" s="182"/>
      <c r="AC22" s="182"/>
      <c r="AD22" s="182"/>
      <c r="AE22" s="183"/>
      <c r="AF22" s="174"/>
      <c r="AG22" s="182"/>
      <c r="AH22" s="182"/>
      <c r="AI22" s="182"/>
      <c r="AJ22" s="182"/>
      <c r="AK22" s="182"/>
      <c r="AL22" s="182"/>
      <c r="AM22" s="182"/>
      <c r="AN22" s="183"/>
    </row>
    <row r="23" spans="1:40" ht="20.100000000000001" customHeight="1">
      <c r="A23" s="703"/>
      <c r="B23" s="704"/>
      <c r="C23" s="179"/>
      <c r="D23" s="324"/>
      <c r="E23" s="181"/>
      <c r="F23" s="182"/>
      <c r="G23" s="329"/>
      <c r="H23" s="181"/>
      <c r="I23" s="182"/>
      <c r="J23" s="329"/>
      <c r="K23" s="182"/>
      <c r="L23" s="182"/>
      <c r="M23" s="173"/>
      <c r="N23" s="181"/>
      <c r="O23" s="182"/>
      <c r="P23" s="182"/>
      <c r="Q23" s="182"/>
      <c r="R23" s="182"/>
      <c r="S23" s="182"/>
      <c r="T23" s="182"/>
      <c r="U23" s="182"/>
      <c r="V23" s="183"/>
      <c r="W23" s="181"/>
      <c r="X23" s="182"/>
      <c r="Y23" s="182"/>
      <c r="Z23" s="182"/>
      <c r="AA23" s="182"/>
      <c r="AB23" s="182"/>
      <c r="AC23" s="182"/>
      <c r="AD23" s="182"/>
      <c r="AE23" s="183"/>
      <c r="AF23" s="174"/>
      <c r="AG23" s="182"/>
      <c r="AH23" s="182"/>
      <c r="AI23" s="182"/>
      <c r="AJ23" s="182"/>
      <c r="AK23" s="182"/>
      <c r="AL23" s="182"/>
      <c r="AM23" s="182"/>
      <c r="AN23" s="183"/>
    </row>
    <row r="24" spans="1:40" ht="20.100000000000001" customHeight="1">
      <c r="A24" s="703"/>
      <c r="B24" s="704"/>
      <c r="C24" s="179"/>
      <c r="D24" s="324"/>
      <c r="E24" s="181"/>
      <c r="F24" s="182"/>
      <c r="G24" s="329"/>
      <c r="H24" s="181"/>
      <c r="I24" s="182"/>
      <c r="J24" s="329"/>
      <c r="K24" s="182"/>
      <c r="L24" s="182"/>
      <c r="M24" s="173"/>
      <c r="N24" s="181"/>
      <c r="O24" s="182"/>
      <c r="P24" s="182"/>
      <c r="Q24" s="182"/>
      <c r="R24" s="182"/>
      <c r="S24" s="182"/>
      <c r="T24" s="182"/>
      <c r="U24" s="182"/>
      <c r="V24" s="183"/>
      <c r="W24" s="181"/>
      <c r="X24" s="182"/>
      <c r="Y24" s="182"/>
      <c r="Z24" s="182"/>
      <c r="AA24" s="182"/>
      <c r="AB24" s="182"/>
      <c r="AC24" s="182"/>
      <c r="AD24" s="182"/>
      <c r="AE24" s="183"/>
      <c r="AF24" s="174"/>
      <c r="AG24" s="182"/>
      <c r="AH24" s="182"/>
      <c r="AI24" s="182"/>
      <c r="AJ24" s="182"/>
      <c r="AK24" s="182"/>
      <c r="AL24" s="182"/>
      <c r="AM24" s="182"/>
      <c r="AN24" s="183"/>
    </row>
    <row r="25" spans="1:40" ht="20.100000000000001" customHeight="1">
      <c r="A25" s="703"/>
      <c r="B25" s="704"/>
      <c r="C25" s="184"/>
      <c r="D25" s="185"/>
      <c r="E25" s="186"/>
      <c r="F25" s="187"/>
      <c r="G25" s="329"/>
      <c r="H25" s="186"/>
      <c r="I25" s="187"/>
      <c r="J25" s="329"/>
      <c r="K25" s="187"/>
      <c r="L25" s="187"/>
      <c r="M25" s="189"/>
      <c r="N25" s="186"/>
      <c r="O25" s="187"/>
      <c r="P25" s="187"/>
      <c r="Q25" s="187"/>
      <c r="R25" s="187"/>
      <c r="S25" s="187"/>
      <c r="T25" s="187"/>
      <c r="U25" s="187"/>
      <c r="V25" s="188"/>
      <c r="W25" s="186"/>
      <c r="X25" s="187"/>
      <c r="Y25" s="187"/>
      <c r="Z25" s="187"/>
      <c r="AA25" s="187"/>
      <c r="AB25" s="187"/>
      <c r="AC25" s="187"/>
      <c r="AD25" s="187"/>
      <c r="AE25" s="188"/>
      <c r="AF25" s="190"/>
      <c r="AG25" s="187"/>
      <c r="AH25" s="187"/>
      <c r="AI25" s="187"/>
      <c r="AJ25" s="187"/>
      <c r="AK25" s="187"/>
      <c r="AL25" s="187"/>
      <c r="AM25" s="187"/>
      <c r="AN25" s="188"/>
    </row>
    <row r="26" spans="1:40" ht="20.100000000000001" customHeight="1" thickBot="1">
      <c r="A26" s="703"/>
      <c r="B26" s="704"/>
      <c r="C26" s="184"/>
      <c r="D26" s="185"/>
      <c r="E26" s="186"/>
      <c r="F26" s="187"/>
      <c r="G26" s="329"/>
      <c r="H26" s="186"/>
      <c r="I26" s="187"/>
      <c r="J26" s="329"/>
      <c r="K26" s="187"/>
      <c r="L26" s="187"/>
      <c r="M26" s="189"/>
      <c r="N26" s="186"/>
      <c r="O26" s="187"/>
      <c r="P26" s="187"/>
      <c r="Q26" s="187"/>
      <c r="R26" s="187"/>
      <c r="S26" s="187"/>
      <c r="T26" s="187"/>
      <c r="U26" s="187"/>
      <c r="V26" s="188"/>
      <c r="W26" s="186"/>
      <c r="X26" s="187"/>
      <c r="Y26" s="187"/>
      <c r="Z26" s="187"/>
      <c r="AA26" s="187"/>
      <c r="AB26" s="187"/>
      <c r="AC26" s="187"/>
      <c r="AD26" s="187"/>
      <c r="AE26" s="188"/>
      <c r="AF26" s="190"/>
      <c r="AG26" s="187"/>
      <c r="AH26" s="187"/>
      <c r="AI26" s="187"/>
      <c r="AJ26" s="187"/>
      <c r="AK26" s="187"/>
      <c r="AL26" s="187"/>
      <c r="AM26" s="187"/>
      <c r="AN26" s="188"/>
    </row>
    <row r="27" spans="1:40" ht="20.100000000000001" customHeight="1" thickBot="1">
      <c r="A27" s="191" t="s">
        <v>80</v>
      </c>
      <c r="B27" s="192"/>
      <c r="C27" s="192"/>
      <c r="D27" s="193"/>
      <c r="E27" s="194"/>
      <c r="F27" s="195"/>
      <c r="G27" s="196"/>
      <c r="H27" s="194"/>
      <c r="I27" s="195"/>
      <c r="J27" s="195"/>
      <c r="K27" s="195"/>
      <c r="L27" s="195"/>
      <c r="M27" s="197"/>
      <c r="N27" s="194"/>
      <c r="O27" s="195"/>
      <c r="P27" s="195"/>
      <c r="Q27" s="195"/>
      <c r="R27" s="195"/>
      <c r="S27" s="195"/>
      <c r="T27" s="195"/>
      <c r="U27" s="195"/>
      <c r="V27" s="196"/>
      <c r="W27" s="194"/>
      <c r="X27" s="195"/>
      <c r="Y27" s="195"/>
      <c r="Z27" s="195"/>
      <c r="AA27" s="195"/>
      <c r="AB27" s="195"/>
      <c r="AC27" s="195"/>
      <c r="AD27" s="195"/>
      <c r="AE27" s="196"/>
      <c r="AF27" s="198"/>
      <c r="AG27" s="195"/>
      <c r="AH27" s="195"/>
      <c r="AI27" s="195"/>
      <c r="AJ27" s="195"/>
      <c r="AK27" s="195"/>
      <c r="AL27" s="195"/>
      <c r="AM27" s="195"/>
      <c r="AN27" s="196"/>
    </row>
    <row r="28" spans="1:40" ht="20.100000000000001" customHeight="1">
      <c r="A28" s="720" t="s">
        <v>81</v>
      </c>
      <c r="B28" s="721"/>
      <c r="C28" s="721"/>
      <c r="D28" s="722"/>
      <c r="E28" s="174"/>
      <c r="F28" s="182"/>
      <c r="G28" s="183"/>
      <c r="H28" s="181"/>
      <c r="I28" s="182"/>
      <c r="J28" s="182"/>
      <c r="K28" s="182"/>
      <c r="L28" s="182"/>
      <c r="M28" s="173"/>
      <c r="N28" s="181"/>
      <c r="O28" s="182"/>
      <c r="P28" s="182"/>
      <c r="Q28" s="182"/>
      <c r="R28" s="182"/>
      <c r="S28" s="182"/>
      <c r="T28" s="182"/>
      <c r="U28" s="182"/>
      <c r="V28" s="183"/>
      <c r="W28" s="181"/>
      <c r="X28" s="182"/>
      <c r="Y28" s="182"/>
      <c r="Z28" s="182"/>
      <c r="AA28" s="182"/>
      <c r="AB28" s="182"/>
      <c r="AC28" s="182"/>
      <c r="AD28" s="182"/>
      <c r="AE28" s="183"/>
      <c r="AF28" s="174"/>
      <c r="AG28" s="182"/>
      <c r="AH28" s="182"/>
      <c r="AI28" s="182"/>
      <c r="AJ28" s="182"/>
      <c r="AK28" s="182"/>
      <c r="AL28" s="182"/>
      <c r="AM28" s="182"/>
      <c r="AN28" s="183"/>
    </row>
    <row r="29" spans="1:40" ht="20.100000000000001" customHeight="1">
      <c r="A29" s="717" t="s">
        <v>111</v>
      </c>
      <c r="B29" s="718"/>
      <c r="C29" s="718"/>
      <c r="D29" s="719"/>
      <c r="E29" s="174">
        <f>E12+E13</f>
        <v>21</v>
      </c>
      <c r="F29" s="182">
        <f>F12+F13</f>
        <v>35</v>
      </c>
      <c r="G29" s="340">
        <f>E29+F29</f>
        <v>56</v>
      </c>
      <c r="H29" s="181">
        <f>H12+H13</f>
        <v>18</v>
      </c>
      <c r="I29" s="182">
        <f t="shared" ref="I29:AN29" si="15">I12+I13</f>
        <v>32.619999999999997</v>
      </c>
      <c r="J29" s="343">
        <f t="shared" si="15"/>
        <v>50.62</v>
      </c>
      <c r="K29" s="181">
        <f t="shared" ref="K29:M30" si="16">(H29/E29)*100</f>
        <v>85.714285714285708</v>
      </c>
      <c r="L29" s="181">
        <f t="shared" si="16"/>
        <v>93.199999999999989</v>
      </c>
      <c r="M29" s="343">
        <f t="shared" si="16"/>
        <v>90.392857142857139</v>
      </c>
      <c r="N29" s="328">
        <f t="shared" si="15"/>
        <v>2</v>
      </c>
      <c r="O29" s="321">
        <f t="shared" si="15"/>
        <v>0</v>
      </c>
      <c r="P29" s="329">
        <f t="shared" si="15"/>
        <v>2</v>
      </c>
      <c r="Q29" s="328">
        <f t="shared" si="15"/>
        <v>0</v>
      </c>
      <c r="R29" s="321">
        <f t="shared" si="15"/>
        <v>0</v>
      </c>
      <c r="S29" s="329">
        <f t="shared" si="15"/>
        <v>0</v>
      </c>
      <c r="T29" s="328">
        <f t="shared" si="15"/>
        <v>2</v>
      </c>
      <c r="U29" s="321">
        <f t="shared" si="15"/>
        <v>0</v>
      </c>
      <c r="V29" s="329">
        <f t="shared" si="15"/>
        <v>2</v>
      </c>
      <c r="W29" s="328">
        <f t="shared" si="15"/>
        <v>0</v>
      </c>
      <c r="X29" s="321">
        <f t="shared" si="15"/>
        <v>0</v>
      </c>
      <c r="Y29" s="329">
        <f t="shared" si="15"/>
        <v>0</v>
      </c>
      <c r="Z29" s="328">
        <f t="shared" si="15"/>
        <v>0</v>
      </c>
      <c r="AA29" s="321">
        <f t="shared" si="15"/>
        <v>0</v>
      </c>
      <c r="AB29" s="329">
        <f t="shared" si="15"/>
        <v>0</v>
      </c>
      <c r="AC29" s="328">
        <f t="shared" si="15"/>
        <v>0</v>
      </c>
      <c r="AD29" s="321">
        <f t="shared" si="15"/>
        <v>0</v>
      </c>
      <c r="AE29" s="329">
        <f t="shared" si="15"/>
        <v>0</v>
      </c>
      <c r="AF29" s="328">
        <f t="shared" si="15"/>
        <v>1</v>
      </c>
      <c r="AG29" s="321">
        <f t="shared" si="15"/>
        <v>0</v>
      </c>
      <c r="AH29" s="329">
        <f t="shared" si="15"/>
        <v>1</v>
      </c>
      <c r="AI29" s="328">
        <f t="shared" si="15"/>
        <v>1</v>
      </c>
      <c r="AJ29" s="321">
        <f t="shared" si="15"/>
        <v>0</v>
      </c>
      <c r="AK29" s="329">
        <f t="shared" si="15"/>
        <v>1</v>
      </c>
      <c r="AL29" s="328">
        <f t="shared" si="15"/>
        <v>2</v>
      </c>
      <c r="AM29" s="321">
        <f t="shared" si="15"/>
        <v>0</v>
      </c>
      <c r="AN29" s="329">
        <f t="shared" si="15"/>
        <v>2</v>
      </c>
    </row>
    <row r="30" spans="1:40" ht="20.100000000000001" customHeight="1">
      <c r="A30" s="717" t="s">
        <v>112</v>
      </c>
      <c r="B30" s="718"/>
      <c r="C30" s="718"/>
      <c r="D30" s="719"/>
      <c r="E30" s="174">
        <f>E14+E15</f>
        <v>32</v>
      </c>
      <c r="F30" s="182">
        <f>F14+F15</f>
        <v>32</v>
      </c>
      <c r="G30" s="340">
        <f>E30+F30</f>
        <v>64</v>
      </c>
      <c r="H30" s="181">
        <f>H14+H15</f>
        <v>26</v>
      </c>
      <c r="I30" s="182">
        <f t="shared" ref="I30:AN30" si="17">I14+I15</f>
        <v>27.045000000000002</v>
      </c>
      <c r="J30" s="343">
        <f t="shared" si="17"/>
        <v>53.045000000000002</v>
      </c>
      <c r="K30" s="181">
        <f t="shared" si="16"/>
        <v>81.25</v>
      </c>
      <c r="L30" s="181">
        <f t="shared" si="16"/>
        <v>84.515625</v>
      </c>
      <c r="M30" s="343">
        <f t="shared" si="16"/>
        <v>82.8828125</v>
      </c>
      <c r="N30" s="328">
        <f t="shared" si="17"/>
        <v>1</v>
      </c>
      <c r="O30" s="321">
        <f t="shared" si="17"/>
        <v>0</v>
      </c>
      <c r="P30" s="329">
        <f t="shared" si="17"/>
        <v>1</v>
      </c>
      <c r="Q30" s="328">
        <f t="shared" si="17"/>
        <v>5</v>
      </c>
      <c r="R30" s="321">
        <f t="shared" si="17"/>
        <v>0</v>
      </c>
      <c r="S30" s="329">
        <f t="shared" si="17"/>
        <v>5</v>
      </c>
      <c r="T30" s="328">
        <f t="shared" si="17"/>
        <v>6</v>
      </c>
      <c r="U30" s="321">
        <f t="shared" si="17"/>
        <v>0</v>
      </c>
      <c r="V30" s="329">
        <f t="shared" si="17"/>
        <v>6</v>
      </c>
      <c r="W30" s="328">
        <f t="shared" si="17"/>
        <v>0</v>
      </c>
      <c r="X30" s="321">
        <f t="shared" si="17"/>
        <v>0</v>
      </c>
      <c r="Y30" s="329">
        <f t="shared" si="17"/>
        <v>0</v>
      </c>
      <c r="Z30" s="328">
        <f t="shared" si="17"/>
        <v>0</v>
      </c>
      <c r="AA30" s="321">
        <f t="shared" si="17"/>
        <v>0</v>
      </c>
      <c r="AB30" s="329">
        <f t="shared" si="17"/>
        <v>0</v>
      </c>
      <c r="AC30" s="328">
        <f t="shared" si="17"/>
        <v>0</v>
      </c>
      <c r="AD30" s="321">
        <f t="shared" si="17"/>
        <v>0</v>
      </c>
      <c r="AE30" s="329">
        <f t="shared" si="17"/>
        <v>0</v>
      </c>
      <c r="AF30" s="328">
        <f t="shared" si="17"/>
        <v>0</v>
      </c>
      <c r="AG30" s="321">
        <f t="shared" si="17"/>
        <v>1</v>
      </c>
      <c r="AH30" s="329">
        <f t="shared" si="17"/>
        <v>1</v>
      </c>
      <c r="AI30" s="328">
        <f t="shared" si="17"/>
        <v>0</v>
      </c>
      <c r="AJ30" s="321">
        <f t="shared" si="17"/>
        <v>0</v>
      </c>
      <c r="AK30" s="329">
        <f t="shared" si="17"/>
        <v>0</v>
      </c>
      <c r="AL30" s="328">
        <f t="shared" si="17"/>
        <v>0</v>
      </c>
      <c r="AM30" s="321">
        <f t="shared" si="17"/>
        <v>1</v>
      </c>
      <c r="AN30" s="329">
        <f t="shared" si="17"/>
        <v>1</v>
      </c>
    </row>
    <row r="31" spans="1:40" ht="20.100000000000001" customHeight="1">
      <c r="A31" s="717" t="s">
        <v>113</v>
      </c>
      <c r="B31" s="718"/>
      <c r="C31" s="718"/>
      <c r="D31" s="719"/>
      <c r="E31" s="174">
        <f>E16</f>
        <v>20</v>
      </c>
      <c r="F31" s="182">
        <f>F16</f>
        <v>25</v>
      </c>
      <c r="G31" s="340">
        <f>E31+F31</f>
        <v>45</v>
      </c>
      <c r="H31" s="181">
        <f>H16</f>
        <v>16</v>
      </c>
      <c r="I31" s="182">
        <f t="shared" ref="I31:AN32" si="18">I16</f>
        <v>24</v>
      </c>
      <c r="J31" s="343">
        <f t="shared" si="18"/>
        <v>40</v>
      </c>
      <c r="K31" s="181">
        <f t="shared" si="18"/>
        <v>80</v>
      </c>
      <c r="L31" s="181">
        <f t="shared" si="18"/>
        <v>96</v>
      </c>
      <c r="M31" s="343">
        <f>(J31/G31)*100</f>
        <v>88.888888888888886</v>
      </c>
      <c r="N31" s="328">
        <f t="shared" si="18"/>
        <v>1</v>
      </c>
      <c r="O31" s="321">
        <f t="shared" si="18"/>
        <v>0</v>
      </c>
      <c r="P31" s="329">
        <f t="shared" si="18"/>
        <v>1</v>
      </c>
      <c r="Q31" s="328">
        <f t="shared" si="18"/>
        <v>2</v>
      </c>
      <c r="R31" s="321">
        <f t="shared" si="18"/>
        <v>0</v>
      </c>
      <c r="S31" s="329">
        <f t="shared" si="18"/>
        <v>2</v>
      </c>
      <c r="T31" s="328">
        <f t="shared" si="18"/>
        <v>3</v>
      </c>
      <c r="U31" s="321">
        <f t="shared" si="18"/>
        <v>0</v>
      </c>
      <c r="V31" s="329">
        <f t="shared" si="18"/>
        <v>3</v>
      </c>
      <c r="W31" s="328">
        <f t="shared" si="18"/>
        <v>0</v>
      </c>
      <c r="X31" s="321">
        <f t="shared" si="18"/>
        <v>0</v>
      </c>
      <c r="Y31" s="329">
        <f t="shared" si="18"/>
        <v>0</v>
      </c>
      <c r="Z31" s="328">
        <f t="shared" si="18"/>
        <v>0</v>
      </c>
      <c r="AA31" s="321">
        <f t="shared" si="18"/>
        <v>0</v>
      </c>
      <c r="AB31" s="329">
        <f t="shared" si="18"/>
        <v>0</v>
      </c>
      <c r="AC31" s="328">
        <f t="shared" si="18"/>
        <v>0</v>
      </c>
      <c r="AD31" s="321">
        <f t="shared" si="18"/>
        <v>0</v>
      </c>
      <c r="AE31" s="329">
        <f t="shared" si="18"/>
        <v>0</v>
      </c>
      <c r="AF31" s="328">
        <f t="shared" si="18"/>
        <v>0</v>
      </c>
      <c r="AG31" s="321">
        <f t="shared" si="18"/>
        <v>0</v>
      </c>
      <c r="AH31" s="329">
        <f t="shared" si="18"/>
        <v>0</v>
      </c>
      <c r="AI31" s="328">
        <f t="shared" si="18"/>
        <v>0</v>
      </c>
      <c r="AJ31" s="321">
        <f t="shared" si="18"/>
        <v>0</v>
      </c>
      <c r="AK31" s="329">
        <f t="shared" si="18"/>
        <v>0</v>
      </c>
      <c r="AL31" s="328">
        <f t="shared" si="18"/>
        <v>0</v>
      </c>
      <c r="AM31" s="321">
        <f t="shared" si="18"/>
        <v>0</v>
      </c>
      <c r="AN31" s="329">
        <f t="shared" si="18"/>
        <v>0</v>
      </c>
    </row>
    <row r="32" spans="1:40" ht="20.100000000000001" customHeight="1">
      <c r="A32" s="717" t="s">
        <v>114</v>
      </c>
      <c r="B32" s="718"/>
      <c r="C32" s="718"/>
      <c r="D32" s="719"/>
      <c r="E32" s="174">
        <f>E17</f>
        <v>14</v>
      </c>
      <c r="F32" s="182">
        <f>F17</f>
        <v>14</v>
      </c>
      <c r="G32" s="340">
        <f>E32+F32</f>
        <v>28</v>
      </c>
      <c r="H32" s="181">
        <f>H17</f>
        <v>11.23</v>
      </c>
      <c r="I32" s="182">
        <f t="shared" si="18"/>
        <v>12.55</v>
      </c>
      <c r="J32" s="343">
        <f t="shared" si="18"/>
        <v>23.78</v>
      </c>
      <c r="K32" s="181">
        <f t="shared" si="18"/>
        <v>80.214285714285722</v>
      </c>
      <c r="L32" s="181">
        <f t="shared" si="18"/>
        <v>89.642857142857153</v>
      </c>
      <c r="M32" s="343">
        <f>(J32/G32)*100</f>
        <v>84.928571428571431</v>
      </c>
      <c r="N32" s="328">
        <f t="shared" si="18"/>
        <v>0</v>
      </c>
      <c r="O32" s="321">
        <f t="shared" si="18"/>
        <v>0</v>
      </c>
      <c r="P32" s="329">
        <f t="shared" si="18"/>
        <v>0</v>
      </c>
      <c r="Q32" s="328">
        <f t="shared" si="18"/>
        <v>0</v>
      </c>
      <c r="R32" s="321">
        <f t="shared" si="18"/>
        <v>0</v>
      </c>
      <c r="S32" s="329">
        <f t="shared" si="18"/>
        <v>0</v>
      </c>
      <c r="T32" s="328">
        <f t="shared" si="18"/>
        <v>0</v>
      </c>
      <c r="U32" s="321">
        <f t="shared" si="18"/>
        <v>0</v>
      </c>
      <c r="V32" s="329">
        <f t="shared" si="18"/>
        <v>0</v>
      </c>
      <c r="W32" s="328">
        <f t="shared" si="18"/>
        <v>0</v>
      </c>
      <c r="X32" s="321">
        <f t="shared" si="18"/>
        <v>0</v>
      </c>
      <c r="Y32" s="329">
        <f t="shared" si="18"/>
        <v>0</v>
      </c>
      <c r="Z32" s="328">
        <f t="shared" si="18"/>
        <v>0</v>
      </c>
      <c r="AA32" s="321">
        <f t="shared" si="18"/>
        <v>0</v>
      </c>
      <c r="AB32" s="329">
        <f t="shared" si="18"/>
        <v>0</v>
      </c>
      <c r="AC32" s="328">
        <f t="shared" si="18"/>
        <v>0</v>
      </c>
      <c r="AD32" s="321">
        <f t="shared" si="18"/>
        <v>0</v>
      </c>
      <c r="AE32" s="329">
        <f t="shared" si="18"/>
        <v>0</v>
      </c>
      <c r="AF32" s="328">
        <f t="shared" si="18"/>
        <v>0</v>
      </c>
      <c r="AG32" s="321">
        <f t="shared" si="18"/>
        <v>1</v>
      </c>
      <c r="AH32" s="329">
        <f t="shared" si="18"/>
        <v>1</v>
      </c>
      <c r="AI32" s="328">
        <f t="shared" si="18"/>
        <v>0</v>
      </c>
      <c r="AJ32" s="321">
        <f t="shared" si="18"/>
        <v>0</v>
      </c>
      <c r="AK32" s="329">
        <f t="shared" si="18"/>
        <v>0</v>
      </c>
      <c r="AL32" s="328">
        <f t="shared" si="18"/>
        <v>0</v>
      </c>
      <c r="AM32" s="321">
        <f t="shared" si="18"/>
        <v>1</v>
      </c>
      <c r="AN32" s="329">
        <f t="shared" si="18"/>
        <v>1</v>
      </c>
    </row>
    <row r="33" spans="1:40" ht="20.100000000000001" customHeight="1">
      <c r="A33" s="717" t="s">
        <v>115</v>
      </c>
      <c r="B33" s="718"/>
      <c r="C33" s="718"/>
      <c r="D33" s="719"/>
      <c r="E33" s="174"/>
      <c r="F33" s="182"/>
      <c r="G33" s="340"/>
      <c r="H33" s="181"/>
      <c r="I33" s="182"/>
      <c r="J33" s="182"/>
      <c r="K33" s="182"/>
      <c r="L33" s="182"/>
      <c r="M33" s="173"/>
      <c r="N33" s="181"/>
      <c r="O33" s="182"/>
      <c r="P33" s="182"/>
      <c r="Q33" s="182"/>
      <c r="R33" s="182"/>
      <c r="S33" s="182"/>
      <c r="T33" s="182"/>
      <c r="U33" s="182"/>
      <c r="V33" s="183"/>
      <c r="W33" s="181"/>
      <c r="X33" s="182"/>
      <c r="Y33" s="182"/>
      <c r="Z33" s="182"/>
      <c r="AA33" s="182"/>
      <c r="AB33" s="182"/>
      <c r="AC33" s="182"/>
      <c r="AD33" s="182"/>
      <c r="AE33" s="183"/>
      <c r="AF33" s="174"/>
      <c r="AG33" s="182"/>
      <c r="AH33" s="182"/>
      <c r="AI33" s="182"/>
      <c r="AJ33" s="182"/>
      <c r="AK33" s="182"/>
      <c r="AL33" s="182"/>
      <c r="AM33" s="182"/>
      <c r="AN33" s="183"/>
    </row>
    <row r="34" spans="1:40" ht="20.100000000000001" customHeight="1">
      <c r="A34" s="717" t="s">
        <v>116</v>
      </c>
      <c r="B34" s="718"/>
      <c r="C34" s="718"/>
      <c r="D34" s="719"/>
      <c r="E34" s="174"/>
      <c r="F34" s="182"/>
      <c r="G34" s="340"/>
      <c r="H34" s="181"/>
      <c r="I34" s="182"/>
      <c r="J34" s="182"/>
      <c r="K34" s="182"/>
      <c r="L34" s="182"/>
      <c r="M34" s="173"/>
      <c r="N34" s="181"/>
      <c r="O34" s="182"/>
      <c r="P34" s="182"/>
      <c r="Q34" s="182"/>
      <c r="R34" s="182"/>
      <c r="S34" s="182"/>
      <c r="T34" s="182"/>
      <c r="U34" s="182"/>
      <c r="V34" s="183"/>
      <c r="W34" s="181"/>
      <c r="X34" s="182"/>
      <c r="Y34" s="182"/>
      <c r="Z34" s="182"/>
      <c r="AA34" s="182"/>
      <c r="AB34" s="182"/>
      <c r="AC34" s="182"/>
      <c r="AD34" s="182"/>
      <c r="AE34" s="183"/>
      <c r="AF34" s="174"/>
      <c r="AG34" s="182"/>
      <c r="AH34" s="182"/>
      <c r="AI34" s="182"/>
      <c r="AJ34" s="182"/>
      <c r="AK34" s="182"/>
      <c r="AL34" s="182"/>
      <c r="AM34" s="182"/>
      <c r="AN34" s="183"/>
    </row>
    <row r="35" spans="1:40" ht="20.100000000000001" customHeight="1" thickBot="1">
      <c r="A35" s="726" t="s">
        <v>48</v>
      </c>
      <c r="B35" s="727"/>
      <c r="C35" s="727"/>
      <c r="D35" s="728"/>
      <c r="E35" s="199"/>
      <c r="F35" s="200"/>
      <c r="G35" s="342"/>
      <c r="H35" s="202"/>
      <c r="I35" s="200"/>
      <c r="J35" s="200"/>
      <c r="K35" s="200"/>
      <c r="L35" s="200"/>
      <c r="M35" s="203"/>
      <c r="N35" s="202"/>
      <c r="O35" s="200"/>
      <c r="P35" s="200"/>
      <c r="Q35" s="200"/>
      <c r="R35" s="200"/>
      <c r="S35" s="200"/>
      <c r="T35" s="200"/>
      <c r="U35" s="200"/>
      <c r="V35" s="201"/>
      <c r="W35" s="202"/>
      <c r="X35" s="200"/>
      <c r="Y35" s="200"/>
      <c r="Z35" s="200"/>
      <c r="AA35" s="200"/>
      <c r="AB35" s="200"/>
      <c r="AC35" s="200"/>
      <c r="AD35" s="200"/>
      <c r="AE35" s="201"/>
      <c r="AF35" s="199"/>
      <c r="AG35" s="200"/>
      <c r="AH35" s="200"/>
      <c r="AI35" s="200"/>
      <c r="AJ35" s="200"/>
      <c r="AK35" s="200"/>
      <c r="AL35" s="200"/>
      <c r="AM35" s="200"/>
      <c r="AN35" s="201"/>
    </row>
    <row r="36" spans="1:40" ht="20.100000000000001" customHeight="1" thickTop="1" thickBot="1">
      <c r="A36" s="723" t="s">
        <v>4</v>
      </c>
      <c r="B36" s="724"/>
      <c r="C36" s="724"/>
      <c r="D36" s="725"/>
      <c r="E36" s="204">
        <f>SUM(E29:E35)</f>
        <v>87</v>
      </c>
      <c r="F36" s="204">
        <f>SUM(F29:F35)</f>
        <v>106</v>
      </c>
      <c r="G36" s="341">
        <f>SUM(E36:F36)</f>
        <v>193</v>
      </c>
      <c r="H36" s="205">
        <f>SUM(H29:H32)</f>
        <v>71.23</v>
      </c>
      <c r="I36" s="206">
        <f>SUM(I29:I32)</f>
        <v>96.214999999999989</v>
      </c>
      <c r="J36" s="344">
        <f>SUM(J29:J32)</f>
        <v>167.44499999999999</v>
      </c>
      <c r="K36" s="206">
        <f>(H36/E36)*100</f>
        <v>81.873563218390814</v>
      </c>
      <c r="L36" s="206">
        <f>(I36/F36)*100</f>
        <v>90.768867924528294</v>
      </c>
      <c r="M36" s="345">
        <f>(J36/G36)*100</f>
        <v>86.759067357512947</v>
      </c>
      <c r="N36" s="205">
        <f>SUM(N29:N35)</f>
        <v>4</v>
      </c>
      <c r="O36" s="206">
        <f t="shared" ref="O36:AN36" si="19">SUM(O29:O35)</f>
        <v>0</v>
      </c>
      <c r="P36" s="344">
        <f t="shared" si="19"/>
        <v>4</v>
      </c>
      <c r="Q36" s="206">
        <f t="shared" si="19"/>
        <v>7</v>
      </c>
      <c r="R36" s="206">
        <f t="shared" si="19"/>
        <v>0</v>
      </c>
      <c r="S36" s="344">
        <f t="shared" si="19"/>
        <v>7</v>
      </c>
      <c r="T36" s="206">
        <f t="shared" si="19"/>
        <v>11</v>
      </c>
      <c r="U36" s="206">
        <f t="shared" si="19"/>
        <v>0</v>
      </c>
      <c r="V36" s="346">
        <f t="shared" si="19"/>
        <v>11</v>
      </c>
      <c r="W36" s="205">
        <f t="shared" si="19"/>
        <v>0</v>
      </c>
      <c r="X36" s="206">
        <f t="shared" si="19"/>
        <v>0</v>
      </c>
      <c r="Y36" s="344">
        <f t="shared" si="19"/>
        <v>0</v>
      </c>
      <c r="Z36" s="206">
        <f t="shared" si="19"/>
        <v>0</v>
      </c>
      <c r="AA36" s="206">
        <f t="shared" si="19"/>
        <v>0</v>
      </c>
      <c r="AB36" s="344">
        <f t="shared" si="19"/>
        <v>0</v>
      </c>
      <c r="AC36" s="206">
        <f t="shared" si="19"/>
        <v>0</v>
      </c>
      <c r="AD36" s="206">
        <f t="shared" si="19"/>
        <v>0</v>
      </c>
      <c r="AE36" s="346">
        <f t="shared" si="19"/>
        <v>0</v>
      </c>
      <c r="AF36" s="204">
        <f t="shared" si="19"/>
        <v>1</v>
      </c>
      <c r="AG36" s="206">
        <f t="shared" si="19"/>
        <v>2</v>
      </c>
      <c r="AH36" s="344">
        <f t="shared" si="19"/>
        <v>3</v>
      </c>
      <c r="AI36" s="206">
        <f t="shared" si="19"/>
        <v>1</v>
      </c>
      <c r="AJ36" s="206">
        <f t="shared" si="19"/>
        <v>0</v>
      </c>
      <c r="AK36" s="344">
        <f t="shared" si="19"/>
        <v>1</v>
      </c>
      <c r="AL36" s="206">
        <f t="shared" si="19"/>
        <v>2</v>
      </c>
      <c r="AM36" s="206">
        <f t="shared" si="19"/>
        <v>2</v>
      </c>
      <c r="AN36" s="346">
        <f t="shared" si="19"/>
        <v>4</v>
      </c>
    </row>
    <row r="37" spans="1:40">
      <c r="A37" s="209" t="s">
        <v>63</v>
      </c>
      <c r="B37" s="153"/>
      <c r="C37" s="153"/>
      <c r="D37" s="153"/>
      <c r="E37" s="160"/>
      <c r="F37" s="160"/>
      <c r="G37" s="160"/>
      <c r="H37" s="160"/>
      <c r="I37" s="160"/>
      <c r="J37" s="160"/>
      <c r="K37" s="160"/>
      <c r="L37" s="160"/>
      <c r="M37" s="160"/>
      <c r="N37" s="160"/>
      <c r="O37" s="160"/>
      <c r="P37" s="160"/>
      <c r="Q37" s="160"/>
      <c r="R37" s="160"/>
      <c r="S37" s="160"/>
      <c r="T37" s="160"/>
      <c r="U37" s="160"/>
      <c r="V37" s="160"/>
      <c r="Y37" s="109" t="s">
        <v>144</v>
      </c>
    </row>
    <row r="38" spans="1:40">
      <c r="A38" s="672" t="s">
        <v>256</v>
      </c>
      <c r="B38" s="672"/>
      <c r="C38" s="672"/>
      <c r="D38" s="672"/>
      <c r="E38" s="672"/>
      <c r="F38" s="672"/>
      <c r="G38" s="672"/>
      <c r="H38" s="672"/>
      <c r="I38" s="672"/>
      <c r="J38" s="672"/>
      <c r="K38" s="672"/>
      <c r="L38" s="672"/>
      <c r="M38" s="672"/>
      <c r="N38" s="672"/>
      <c r="O38" s="672"/>
      <c r="P38" s="672"/>
      <c r="Q38" s="672"/>
      <c r="R38" s="672"/>
      <c r="S38" s="672"/>
      <c r="T38" s="672"/>
      <c r="U38" s="672"/>
      <c r="V38" s="672"/>
    </row>
    <row r="39" spans="1:40" ht="19.5" customHeight="1">
      <c r="A39" s="150" t="s">
        <v>252</v>
      </c>
      <c r="W39" s="322"/>
      <c r="X39" s="322"/>
      <c r="Y39" s="322"/>
      <c r="Z39" s="322"/>
      <c r="AA39" s="322"/>
      <c r="AC39" s="676" t="s">
        <v>315</v>
      </c>
      <c r="AD39" s="676"/>
      <c r="AE39" s="676"/>
      <c r="AF39" s="676"/>
      <c r="AG39" s="676"/>
      <c r="AH39" s="676"/>
      <c r="AI39" s="676"/>
      <c r="AJ39" s="676"/>
      <c r="AK39" s="676"/>
      <c r="AL39" s="676"/>
      <c r="AM39" s="112"/>
      <c r="AN39" s="112"/>
    </row>
    <row r="40" spans="1:40" ht="14.25" customHeight="1">
      <c r="A40" s="150" t="s">
        <v>291</v>
      </c>
      <c r="AC40" s="160"/>
      <c r="AD40" s="160"/>
      <c r="AE40" s="160"/>
      <c r="AF40" s="160"/>
      <c r="AG40" s="141" t="s">
        <v>140</v>
      </c>
      <c r="AH40" s="116"/>
      <c r="AI40" s="116"/>
      <c r="AJ40" s="116"/>
      <c r="AK40" s="116"/>
      <c r="AL40" s="116"/>
      <c r="AM40" s="116"/>
      <c r="AN40" s="116"/>
    </row>
    <row r="41" spans="1:40" ht="15" customHeight="1">
      <c r="A41" s="672" t="s">
        <v>306</v>
      </c>
      <c r="B41" s="672"/>
      <c r="C41" s="672"/>
      <c r="D41" s="672"/>
      <c r="E41" s="672"/>
      <c r="F41" s="672"/>
      <c r="G41" s="672"/>
      <c r="H41" s="672"/>
      <c r="I41" s="672"/>
      <c r="J41" s="672"/>
      <c r="K41" s="672"/>
      <c r="L41" s="672"/>
      <c r="M41" s="672"/>
      <c r="N41" s="672"/>
      <c r="O41" s="672"/>
      <c r="P41" s="672"/>
      <c r="Q41" s="672"/>
      <c r="R41" s="672"/>
      <c r="S41" s="672"/>
      <c r="T41" s="672"/>
      <c r="U41" s="672"/>
      <c r="V41" s="672"/>
      <c r="AD41" s="112"/>
      <c r="AF41" s="146"/>
      <c r="AH41" s="146"/>
      <c r="AI41" s="146"/>
      <c r="AJ41" s="144"/>
    </row>
    <row r="42" spans="1:40">
      <c r="A42" s="672"/>
      <c r="B42" s="672"/>
      <c r="C42" s="672"/>
      <c r="D42" s="672"/>
      <c r="E42" s="672"/>
      <c r="F42" s="672"/>
      <c r="G42" s="672"/>
      <c r="H42" s="672"/>
      <c r="I42" s="672"/>
      <c r="J42" s="672"/>
      <c r="K42" s="672"/>
      <c r="L42" s="672"/>
      <c r="M42" s="672"/>
      <c r="N42" s="672"/>
      <c r="O42" s="672"/>
      <c r="P42" s="672"/>
      <c r="Q42" s="672"/>
      <c r="R42" s="672"/>
      <c r="S42" s="672"/>
      <c r="T42" s="672"/>
      <c r="U42" s="672"/>
      <c r="V42" s="672"/>
    </row>
  </sheetData>
  <mergeCells count="62">
    <mergeCell ref="A41:V42"/>
    <mergeCell ref="A33:D33"/>
    <mergeCell ref="A34:D34"/>
    <mergeCell ref="A35:D35"/>
    <mergeCell ref="A36:D36"/>
    <mergeCell ref="A38:V38"/>
    <mergeCell ref="A13:B13"/>
    <mergeCell ref="K10:M10"/>
    <mergeCell ref="N10:P10"/>
    <mergeCell ref="AC39:AL39"/>
    <mergeCell ref="A26:B26"/>
    <mergeCell ref="A28:D28"/>
    <mergeCell ref="A29:D29"/>
    <mergeCell ref="A30:D30"/>
    <mergeCell ref="A31:D31"/>
    <mergeCell ref="A32:D32"/>
    <mergeCell ref="A25:B25"/>
    <mergeCell ref="A14:B14"/>
    <mergeCell ref="A15:B15"/>
    <mergeCell ref="A16:B16"/>
    <mergeCell ref="A17:B17"/>
    <mergeCell ref="A18:B18"/>
    <mergeCell ref="A19:B19"/>
    <mergeCell ref="A20:B20"/>
    <mergeCell ref="A21:B21"/>
    <mergeCell ref="A22:B22"/>
    <mergeCell ref="A23:B23"/>
    <mergeCell ref="A24:B24"/>
    <mergeCell ref="A12:B12"/>
    <mergeCell ref="AJ7:AN7"/>
    <mergeCell ref="A9:B11"/>
    <mergeCell ref="C9:C11"/>
    <mergeCell ref="D9:D11"/>
    <mergeCell ref="E9:G10"/>
    <mergeCell ref="H9:M9"/>
    <mergeCell ref="N9:V9"/>
    <mergeCell ref="W9:AE9"/>
    <mergeCell ref="AF9:AN9"/>
    <mergeCell ref="H10:J10"/>
    <mergeCell ref="AE7:AI7"/>
    <mergeCell ref="AC10:AE10"/>
    <mergeCell ref="AF10:AH10"/>
    <mergeCell ref="Z10:AB10"/>
    <mergeCell ref="AI10:AK10"/>
    <mergeCell ref="AL10:AN10"/>
    <mergeCell ref="W10:Y10"/>
    <mergeCell ref="C5:E5"/>
    <mergeCell ref="A7:B7"/>
    <mergeCell ref="C7:P7"/>
    <mergeCell ref="U7:X7"/>
    <mergeCell ref="Y7:AC7"/>
    <mergeCell ref="Q10:S10"/>
    <mergeCell ref="T10:V10"/>
    <mergeCell ref="B1:AN1"/>
    <mergeCell ref="A2:AN2"/>
    <mergeCell ref="A3:AN3"/>
    <mergeCell ref="G4:H4"/>
    <mergeCell ref="I4:J4"/>
    <mergeCell ref="L4:M4"/>
    <mergeCell ref="N4:U4"/>
    <mergeCell ref="W4:X4"/>
    <mergeCell ref="Y4:AF4"/>
  </mergeCells>
  <pageMargins left="0.47" right="0.12" top="0.36" bottom="0.23" header="0.3" footer="0.17"/>
  <pageSetup paperSize="9" scale="6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pageSetUpPr fitToPage="1"/>
  </sheetPr>
  <dimension ref="A1:AN42"/>
  <sheetViews>
    <sheetView showGridLines="0" zoomScaleNormal="100" workbookViewId="0">
      <selection activeCell="I18" sqref="I18"/>
    </sheetView>
  </sheetViews>
  <sheetFormatPr defaultRowHeight="16.5"/>
  <cols>
    <col min="1" max="1" width="17.28515625" style="150" customWidth="1"/>
    <col min="2" max="2" width="12.28515625" style="150" customWidth="1"/>
    <col min="3" max="3" width="7.85546875" style="150" customWidth="1"/>
    <col min="4" max="4" width="10.28515625" style="150" customWidth="1"/>
    <col min="5" max="8" width="4.7109375" style="150" customWidth="1"/>
    <col min="9" max="9" width="4.28515625" style="150" customWidth="1"/>
    <col min="10" max="37" width="4.7109375" style="150" customWidth="1"/>
    <col min="38" max="38" width="4.140625" style="150" customWidth="1"/>
    <col min="39" max="39" width="4" style="150" customWidth="1"/>
    <col min="40" max="40" width="5.140625" style="150" customWidth="1"/>
    <col min="41" max="16384" width="9.140625" style="150"/>
  </cols>
  <sheetData>
    <row r="1" spans="1:40">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1:40" ht="27">
      <c r="A2" s="688" t="s">
        <v>195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row>
    <row r="3" spans="1:40" ht="27" customHeight="1">
      <c r="A3" s="684" t="s">
        <v>261</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row>
    <row r="4" spans="1:40" ht="20.25" customHeight="1">
      <c r="B4" s="175"/>
      <c r="C4" s="175"/>
      <c r="D4" s="175"/>
      <c r="E4" s="175"/>
      <c r="F4" s="175"/>
      <c r="G4" s="687" t="s">
        <v>208</v>
      </c>
      <c r="H4" s="686"/>
      <c r="I4" s="678" t="s">
        <v>307</v>
      </c>
      <c r="J4" s="679"/>
      <c r="K4" s="265"/>
      <c r="L4" s="687" t="s">
        <v>209</v>
      </c>
      <c r="M4" s="686"/>
      <c r="N4" s="680" t="s">
        <v>308</v>
      </c>
      <c r="O4" s="681"/>
      <c r="P4" s="681"/>
      <c r="Q4" s="681"/>
      <c r="R4" s="681"/>
      <c r="S4" s="681"/>
      <c r="T4" s="681"/>
      <c r="U4" s="682"/>
      <c r="V4" s="175"/>
      <c r="W4" s="687" t="s">
        <v>210</v>
      </c>
      <c r="X4" s="686"/>
      <c r="Y4" s="680" t="s">
        <v>320</v>
      </c>
      <c r="Z4" s="681"/>
      <c r="AA4" s="681"/>
      <c r="AB4" s="681"/>
      <c r="AC4" s="681"/>
      <c r="AD4" s="681"/>
      <c r="AE4" s="681"/>
      <c r="AF4" s="682"/>
      <c r="AG4" s="175"/>
      <c r="AH4" s="175"/>
      <c r="AI4" s="175"/>
      <c r="AJ4" s="175"/>
      <c r="AK4" s="175"/>
      <c r="AL4" s="175"/>
      <c r="AM4" s="175"/>
      <c r="AN4" s="175"/>
    </row>
    <row r="5" spans="1:40" s="112" customFormat="1" ht="21.75" customHeight="1">
      <c r="A5" s="116"/>
      <c r="B5" s="325" t="s">
        <v>211</v>
      </c>
      <c r="C5" s="678">
        <v>309766</v>
      </c>
      <c r="D5" s="683"/>
      <c r="E5" s="679"/>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1:40" s="112" customFormat="1" ht="10.5" customHeight="1">
      <c r="A6" s="116"/>
      <c r="B6" s="264"/>
      <c r="C6" s="323"/>
      <c r="D6" s="323"/>
      <c r="E6" s="323"/>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row>
    <row r="7" spans="1:40" s="175" customFormat="1" ht="26.25" customHeight="1">
      <c r="A7" s="685" t="s">
        <v>212</v>
      </c>
      <c r="B7" s="686"/>
      <c r="C7" s="678" t="s">
        <v>334</v>
      </c>
      <c r="D7" s="683"/>
      <c r="E7" s="683"/>
      <c r="F7" s="683"/>
      <c r="G7" s="683"/>
      <c r="H7" s="683"/>
      <c r="I7" s="683"/>
      <c r="J7" s="683"/>
      <c r="K7" s="683"/>
      <c r="L7" s="683"/>
      <c r="M7" s="683"/>
      <c r="N7" s="683"/>
      <c r="O7" s="683"/>
      <c r="P7" s="679"/>
      <c r="Q7" s="264"/>
      <c r="R7" s="264"/>
      <c r="S7" s="264"/>
      <c r="T7" s="264"/>
      <c r="U7" s="685" t="s">
        <v>207</v>
      </c>
      <c r="V7" s="685"/>
      <c r="W7" s="685"/>
      <c r="X7" s="686"/>
      <c r="Y7" s="678" t="s">
        <v>321</v>
      </c>
      <c r="Z7" s="683"/>
      <c r="AA7" s="683"/>
      <c r="AB7" s="683"/>
      <c r="AC7" s="679"/>
      <c r="AD7" s="264"/>
      <c r="AE7" s="685" t="s">
        <v>276</v>
      </c>
      <c r="AF7" s="685"/>
      <c r="AG7" s="685"/>
      <c r="AH7" s="685"/>
      <c r="AI7" s="686"/>
      <c r="AJ7" s="678" t="s">
        <v>338</v>
      </c>
      <c r="AK7" s="683"/>
      <c r="AL7" s="683"/>
      <c r="AM7" s="683"/>
      <c r="AN7" s="679"/>
    </row>
    <row r="8" spans="1:40" ht="6.75" customHeight="1" thickBot="1"/>
    <row r="9" spans="1:40" s="326" customFormat="1" ht="35.25" customHeight="1" thickBot="1">
      <c r="A9" s="707" t="s">
        <v>79</v>
      </c>
      <c r="B9" s="708"/>
      <c r="C9" s="713" t="s">
        <v>213</v>
      </c>
      <c r="D9" s="707" t="s">
        <v>214</v>
      </c>
      <c r="E9" s="707" t="s">
        <v>110</v>
      </c>
      <c r="F9" s="716"/>
      <c r="G9" s="708"/>
      <c r="H9" s="690" t="s">
        <v>168</v>
      </c>
      <c r="I9" s="690"/>
      <c r="J9" s="690"/>
      <c r="K9" s="690"/>
      <c r="L9" s="690"/>
      <c r="M9" s="690"/>
      <c r="N9" s="689" t="s">
        <v>171</v>
      </c>
      <c r="O9" s="690"/>
      <c r="P9" s="690"/>
      <c r="Q9" s="690"/>
      <c r="R9" s="690"/>
      <c r="S9" s="690"/>
      <c r="T9" s="690"/>
      <c r="U9" s="690"/>
      <c r="V9" s="691"/>
      <c r="W9" s="690" t="s">
        <v>47</v>
      </c>
      <c r="X9" s="690"/>
      <c r="Y9" s="690"/>
      <c r="Z9" s="690"/>
      <c r="AA9" s="690"/>
      <c r="AB9" s="690"/>
      <c r="AC9" s="690"/>
      <c r="AD9" s="690"/>
      <c r="AE9" s="690"/>
      <c r="AF9" s="689" t="s">
        <v>46</v>
      </c>
      <c r="AG9" s="690"/>
      <c r="AH9" s="690"/>
      <c r="AI9" s="690"/>
      <c r="AJ9" s="690"/>
      <c r="AK9" s="690"/>
      <c r="AL9" s="690"/>
      <c r="AM9" s="690"/>
      <c r="AN9" s="691"/>
    </row>
    <row r="10" spans="1:40" s="326" customFormat="1" ht="60.75" customHeight="1">
      <c r="A10" s="709"/>
      <c r="B10" s="710"/>
      <c r="C10" s="714"/>
      <c r="D10" s="709"/>
      <c r="E10" s="709"/>
      <c r="F10" s="617"/>
      <c r="G10" s="710"/>
      <c r="H10" s="692" t="s">
        <v>254</v>
      </c>
      <c r="I10" s="693"/>
      <c r="J10" s="694"/>
      <c r="K10" s="695" t="s">
        <v>255</v>
      </c>
      <c r="L10" s="695"/>
      <c r="M10" s="696"/>
      <c r="N10" s="697" t="s">
        <v>173</v>
      </c>
      <c r="O10" s="698"/>
      <c r="P10" s="698"/>
      <c r="Q10" s="699" t="s">
        <v>174</v>
      </c>
      <c r="R10" s="700"/>
      <c r="S10" s="701"/>
      <c r="T10" s="699" t="s">
        <v>175</v>
      </c>
      <c r="U10" s="700"/>
      <c r="V10" s="702"/>
      <c r="W10" s="697" t="s">
        <v>173</v>
      </c>
      <c r="X10" s="698"/>
      <c r="Y10" s="698"/>
      <c r="Z10" s="699" t="s">
        <v>174</v>
      </c>
      <c r="AA10" s="700"/>
      <c r="AB10" s="701"/>
      <c r="AC10" s="699" t="s">
        <v>175</v>
      </c>
      <c r="AD10" s="700"/>
      <c r="AE10" s="702"/>
      <c r="AF10" s="697" t="s">
        <v>173</v>
      </c>
      <c r="AG10" s="698"/>
      <c r="AH10" s="698"/>
      <c r="AI10" s="699" t="s">
        <v>174</v>
      </c>
      <c r="AJ10" s="700"/>
      <c r="AK10" s="701"/>
      <c r="AL10" s="699" t="s">
        <v>175</v>
      </c>
      <c r="AM10" s="700"/>
      <c r="AN10" s="702"/>
    </row>
    <row r="11" spans="1:40" ht="16.5" customHeight="1" thickBot="1">
      <c r="A11" s="711"/>
      <c r="B11" s="712"/>
      <c r="C11" s="715"/>
      <c r="D11" s="711"/>
      <c r="E11" s="9" t="s">
        <v>2</v>
      </c>
      <c r="F11" s="10" t="s">
        <v>3</v>
      </c>
      <c r="G11" s="11" t="s">
        <v>109</v>
      </c>
      <c r="H11" s="9" t="s">
        <v>2</v>
      </c>
      <c r="I11" s="10" t="s">
        <v>3</v>
      </c>
      <c r="J11" s="10" t="s">
        <v>109</v>
      </c>
      <c r="K11" s="10" t="s">
        <v>2</v>
      </c>
      <c r="L11" s="10" t="s">
        <v>3</v>
      </c>
      <c r="M11" s="12" t="s">
        <v>109</v>
      </c>
      <c r="N11" s="9" t="s">
        <v>2</v>
      </c>
      <c r="O11" s="10" t="s">
        <v>3</v>
      </c>
      <c r="P11" s="10" t="s">
        <v>109</v>
      </c>
      <c r="Q11" s="10" t="s">
        <v>2</v>
      </c>
      <c r="R11" s="10" t="s">
        <v>3</v>
      </c>
      <c r="S11" s="10" t="s">
        <v>109</v>
      </c>
      <c r="T11" s="10" t="s">
        <v>2</v>
      </c>
      <c r="U11" s="10" t="s">
        <v>3</v>
      </c>
      <c r="V11" s="11" t="s">
        <v>109</v>
      </c>
      <c r="W11" s="9" t="s">
        <v>2</v>
      </c>
      <c r="X11" s="10" t="s">
        <v>3</v>
      </c>
      <c r="Y11" s="10" t="s">
        <v>109</v>
      </c>
      <c r="Z11" s="10" t="s">
        <v>2</v>
      </c>
      <c r="AA11" s="10" t="s">
        <v>3</v>
      </c>
      <c r="AB11" s="10" t="s">
        <v>109</v>
      </c>
      <c r="AC11" s="10" t="s">
        <v>2</v>
      </c>
      <c r="AD11" s="10" t="s">
        <v>3</v>
      </c>
      <c r="AE11" s="11" t="s">
        <v>109</v>
      </c>
      <c r="AF11" s="13" t="s">
        <v>2</v>
      </c>
      <c r="AG11" s="10" t="s">
        <v>3</v>
      </c>
      <c r="AH11" s="10" t="s">
        <v>109</v>
      </c>
      <c r="AI11" s="10" t="s">
        <v>2</v>
      </c>
      <c r="AJ11" s="10" t="s">
        <v>3</v>
      </c>
      <c r="AK11" s="10" t="s">
        <v>109</v>
      </c>
      <c r="AL11" s="10" t="s">
        <v>2</v>
      </c>
      <c r="AM11" s="10" t="s">
        <v>3</v>
      </c>
      <c r="AN11" s="11" t="s">
        <v>109</v>
      </c>
    </row>
    <row r="12" spans="1:40" ht="18" customHeight="1">
      <c r="A12" s="705" t="s">
        <v>329</v>
      </c>
      <c r="B12" s="706"/>
      <c r="C12" s="177">
        <v>7</v>
      </c>
      <c r="D12" s="178" t="s">
        <v>323</v>
      </c>
      <c r="E12" s="328">
        <v>10</v>
      </c>
      <c r="F12" s="321">
        <v>18</v>
      </c>
      <c r="G12" s="329">
        <f t="shared" ref="G12:G17" si="0">E12+F12</f>
        <v>28</v>
      </c>
      <c r="H12" s="328">
        <v>9</v>
      </c>
      <c r="I12" s="321">
        <v>17.399999999999999</v>
      </c>
      <c r="J12" s="329">
        <f t="shared" ref="J12:J17" si="1">H12+I12</f>
        <v>26.4</v>
      </c>
      <c r="K12" s="321">
        <f>(H12/E12)*100</f>
        <v>90</v>
      </c>
      <c r="L12" s="321">
        <f>(I12/F12)*100</f>
        <v>96.666666666666657</v>
      </c>
      <c r="M12" s="329">
        <f>(J12/G12)*100</f>
        <v>94.285714285714278</v>
      </c>
      <c r="N12" s="328">
        <v>2</v>
      </c>
      <c r="O12" s="321">
        <v>0</v>
      </c>
      <c r="P12" s="329">
        <f t="shared" ref="P12:P17" si="2">N12+O12</f>
        <v>2</v>
      </c>
      <c r="Q12" s="321">
        <v>0</v>
      </c>
      <c r="R12" s="321">
        <v>0</v>
      </c>
      <c r="S12" s="329">
        <f t="shared" ref="S12:S17" si="3">Q12+R12</f>
        <v>0</v>
      </c>
      <c r="T12" s="321">
        <f>N12+Q12</f>
        <v>2</v>
      </c>
      <c r="U12" s="321">
        <f>O12+R12</f>
        <v>0</v>
      </c>
      <c r="V12" s="329">
        <f t="shared" ref="V12:V17" si="4">T12+U12</f>
        <v>2</v>
      </c>
      <c r="W12" s="328">
        <v>0</v>
      </c>
      <c r="X12" s="321">
        <v>0</v>
      </c>
      <c r="Y12" s="329">
        <f t="shared" ref="Y12:Y17" si="5">W12+X12</f>
        <v>0</v>
      </c>
      <c r="Z12" s="321">
        <v>0</v>
      </c>
      <c r="AA12" s="321">
        <v>0</v>
      </c>
      <c r="AB12" s="329">
        <f t="shared" ref="AB12:AB17" si="6">Z12+AA12</f>
        <v>0</v>
      </c>
      <c r="AC12" s="321">
        <f>W12+Z12</f>
        <v>0</v>
      </c>
      <c r="AD12" s="321">
        <f>X12+AA12</f>
        <v>0</v>
      </c>
      <c r="AE12" s="329">
        <f t="shared" ref="AE12:AE17" si="7">AC12+AD12</f>
        <v>0</v>
      </c>
      <c r="AF12" s="330">
        <v>1</v>
      </c>
      <c r="AG12" s="321">
        <v>0</v>
      </c>
      <c r="AH12" s="329">
        <f t="shared" ref="AH12:AH17" si="8">AF12+AG12</f>
        <v>1</v>
      </c>
      <c r="AI12" s="321">
        <v>0</v>
      </c>
      <c r="AJ12" s="321">
        <v>0</v>
      </c>
      <c r="AK12" s="329">
        <f t="shared" ref="AK12:AK17" si="9">AI12+AJ12</f>
        <v>0</v>
      </c>
      <c r="AL12" s="321">
        <f>AF12+AI12</f>
        <v>1</v>
      </c>
      <c r="AM12" s="321">
        <f>AG12+AJ12</f>
        <v>0</v>
      </c>
      <c r="AN12" s="329">
        <f t="shared" ref="AN12:AN17" si="10">AL12+AM12</f>
        <v>1</v>
      </c>
    </row>
    <row r="13" spans="1:40" ht="20.100000000000001" customHeight="1">
      <c r="A13" s="703" t="s">
        <v>330</v>
      </c>
      <c r="B13" s="704"/>
      <c r="C13" s="179">
        <v>7</v>
      </c>
      <c r="D13" s="324" t="s">
        <v>324</v>
      </c>
      <c r="E13" s="327">
        <v>11</v>
      </c>
      <c r="F13" s="320">
        <v>17</v>
      </c>
      <c r="G13" s="329">
        <f t="shared" si="0"/>
        <v>28</v>
      </c>
      <c r="H13" s="327">
        <v>10</v>
      </c>
      <c r="I13" s="320">
        <v>16</v>
      </c>
      <c r="J13" s="329">
        <f t="shared" si="1"/>
        <v>26</v>
      </c>
      <c r="K13" s="321">
        <f t="shared" ref="K13:M17" si="11">(H13/E13)*100</f>
        <v>90.909090909090907</v>
      </c>
      <c r="L13" s="321">
        <f t="shared" si="11"/>
        <v>94.117647058823522</v>
      </c>
      <c r="M13" s="329">
        <f>(J13/G13)*100</f>
        <v>92.857142857142861</v>
      </c>
      <c r="N13" s="328">
        <v>0</v>
      </c>
      <c r="O13" s="321">
        <v>0</v>
      </c>
      <c r="P13" s="329">
        <f t="shared" si="2"/>
        <v>0</v>
      </c>
      <c r="Q13" s="321">
        <v>0</v>
      </c>
      <c r="R13" s="321">
        <v>0</v>
      </c>
      <c r="S13" s="329">
        <f t="shared" si="3"/>
        <v>0</v>
      </c>
      <c r="T13" s="321">
        <f t="shared" ref="T13:U17" si="12">N13+Q13</f>
        <v>0</v>
      </c>
      <c r="U13" s="321">
        <f t="shared" si="12"/>
        <v>0</v>
      </c>
      <c r="V13" s="329">
        <f t="shared" si="4"/>
        <v>0</v>
      </c>
      <c r="W13" s="328">
        <v>0</v>
      </c>
      <c r="X13" s="321">
        <v>0</v>
      </c>
      <c r="Y13" s="329">
        <f t="shared" si="5"/>
        <v>0</v>
      </c>
      <c r="Z13" s="321">
        <v>0</v>
      </c>
      <c r="AA13" s="321">
        <v>0</v>
      </c>
      <c r="AB13" s="329">
        <f t="shared" si="6"/>
        <v>0</v>
      </c>
      <c r="AC13" s="321">
        <f t="shared" ref="AC13:AD17" si="13">W13+Z13</f>
        <v>0</v>
      </c>
      <c r="AD13" s="321">
        <f t="shared" si="13"/>
        <v>0</v>
      </c>
      <c r="AE13" s="329">
        <f t="shared" si="7"/>
        <v>0</v>
      </c>
      <c r="AF13" s="330">
        <v>1</v>
      </c>
      <c r="AG13" s="321">
        <v>0</v>
      </c>
      <c r="AH13" s="329">
        <f t="shared" si="8"/>
        <v>1</v>
      </c>
      <c r="AI13" s="321">
        <v>0</v>
      </c>
      <c r="AJ13" s="321">
        <v>0</v>
      </c>
      <c r="AK13" s="329">
        <f t="shared" si="9"/>
        <v>0</v>
      </c>
      <c r="AL13" s="321">
        <f t="shared" ref="AL13:AM17" si="14">AF13+AI13</f>
        <v>1</v>
      </c>
      <c r="AM13" s="321">
        <f t="shared" si="14"/>
        <v>0</v>
      </c>
      <c r="AN13" s="329">
        <f t="shared" si="10"/>
        <v>1</v>
      </c>
    </row>
    <row r="14" spans="1:40" ht="20.100000000000001" customHeight="1">
      <c r="A14" s="703" t="s">
        <v>314</v>
      </c>
      <c r="B14" s="704"/>
      <c r="C14" s="179">
        <v>8</v>
      </c>
      <c r="D14" s="324" t="s">
        <v>325</v>
      </c>
      <c r="E14" s="327">
        <v>17</v>
      </c>
      <c r="F14" s="320">
        <v>16</v>
      </c>
      <c r="G14" s="329">
        <f t="shared" si="0"/>
        <v>33</v>
      </c>
      <c r="H14" s="327">
        <v>15</v>
      </c>
      <c r="I14" s="320">
        <v>15</v>
      </c>
      <c r="J14" s="329">
        <f t="shared" si="1"/>
        <v>30</v>
      </c>
      <c r="K14" s="321">
        <f t="shared" si="11"/>
        <v>88.235294117647058</v>
      </c>
      <c r="L14" s="321">
        <f t="shared" si="11"/>
        <v>93.75</v>
      </c>
      <c r="M14" s="329">
        <f>(J14/G14)*100</f>
        <v>90.909090909090907</v>
      </c>
      <c r="N14" s="328">
        <v>4</v>
      </c>
      <c r="O14" s="321">
        <v>0</v>
      </c>
      <c r="P14" s="329">
        <f t="shared" si="2"/>
        <v>4</v>
      </c>
      <c r="Q14" s="321">
        <v>0</v>
      </c>
      <c r="R14" s="321">
        <v>0</v>
      </c>
      <c r="S14" s="329">
        <f t="shared" si="3"/>
        <v>0</v>
      </c>
      <c r="T14" s="321">
        <f t="shared" si="12"/>
        <v>4</v>
      </c>
      <c r="U14" s="321">
        <f t="shared" si="12"/>
        <v>0</v>
      </c>
      <c r="V14" s="329">
        <f t="shared" si="4"/>
        <v>4</v>
      </c>
      <c r="W14" s="328">
        <v>0</v>
      </c>
      <c r="X14" s="321">
        <v>0</v>
      </c>
      <c r="Y14" s="329">
        <f t="shared" si="5"/>
        <v>0</v>
      </c>
      <c r="Z14" s="321">
        <v>0</v>
      </c>
      <c r="AA14" s="321">
        <v>0</v>
      </c>
      <c r="AB14" s="329">
        <f t="shared" si="6"/>
        <v>0</v>
      </c>
      <c r="AC14" s="321">
        <f t="shared" si="13"/>
        <v>0</v>
      </c>
      <c r="AD14" s="321">
        <f t="shared" si="13"/>
        <v>0</v>
      </c>
      <c r="AE14" s="329">
        <f t="shared" si="7"/>
        <v>0</v>
      </c>
      <c r="AF14" s="330">
        <v>0</v>
      </c>
      <c r="AG14" s="321">
        <v>1</v>
      </c>
      <c r="AH14" s="329">
        <f t="shared" si="8"/>
        <v>1</v>
      </c>
      <c r="AI14" s="321">
        <v>0</v>
      </c>
      <c r="AJ14" s="321">
        <v>0</v>
      </c>
      <c r="AK14" s="329">
        <f t="shared" si="9"/>
        <v>0</v>
      </c>
      <c r="AL14" s="321">
        <f t="shared" si="14"/>
        <v>0</v>
      </c>
      <c r="AM14" s="321">
        <f t="shared" si="14"/>
        <v>1</v>
      </c>
      <c r="AN14" s="329">
        <f t="shared" si="10"/>
        <v>1</v>
      </c>
    </row>
    <row r="15" spans="1:40" ht="20.100000000000001" customHeight="1">
      <c r="A15" s="703" t="s">
        <v>331</v>
      </c>
      <c r="B15" s="704"/>
      <c r="C15" s="179">
        <v>8</v>
      </c>
      <c r="D15" s="324" t="s">
        <v>326</v>
      </c>
      <c r="E15" s="327">
        <v>15</v>
      </c>
      <c r="F15" s="320">
        <v>16</v>
      </c>
      <c r="G15" s="329">
        <f t="shared" si="0"/>
        <v>31</v>
      </c>
      <c r="H15" s="327">
        <v>14</v>
      </c>
      <c r="I15" s="320">
        <v>14</v>
      </c>
      <c r="J15" s="329">
        <f t="shared" si="1"/>
        <v>28</v>
      </c>
      <c r="K15" s="321">
        <f t="shared" si="11"/>
        <v>93.333333333333329</v>
      </c>
      <c r="L15" s="321">
        <f t="shared" si="11"/>
        <v>87.5</v>
      </c>
      <c r="M15" s="329">
        <f t="shared" si="11"/>
        <v>90.322580645161281</v>
      </c>
      <c r="N15" s="328">
        <v>2</v>
      </c>
      <c r="O15" s="321">
        <v>0</v>
      </c>
      <c r="P15" s="329">
        <f t="shared" si="2"/>
        <v>2</v>
      </c>
      <c r="Q15" s="321">
        <v>0</v>
      </c>
      <c r="R15" s="321">
        <v>0</v>
      </c>
      <c r="S15" s="329">
        <f t="shared" si="3"/>
        <v>0</v>
      </c>
      <c r="T15" s="321">
        <f t="shared" si="12"/>
        <v>2</v>
      </c>
      <c r="U15" s="321">
        <f t="shared" si="12"/>
        <v>0</v>
      </c>
      <c r="V15" s="329">
        <f t="shared" si="4"/>
        <v>2</v>
      </c>
      <c r="W15" s="328">
        <v>0</v>
      </c>
      <c r="X15" s="321">
        <v>0</v>
      </c>
      <c r="Y15" s="329">
        <f t="shared" si="5"/>
        <v>0</v>
      </c>
      <c r="Z15" s="321">
        <v>0</v>
      </c>
      <c r="AA15" s="321">
        <v>0</v>
      </c>
      <c r="AB15" s="329">
        <f t="shared" si="6"/>
        <v>0</v>
      </c>
      <c r="AC15" s="321">
        <f t="shared" si="13"/>
        <v>0</v>
      </c>
      <c r="AD15" s="321">
        <f t="shared" si="13"/>
        <v>0</v>
      </c>
      <c r="AE15" s="329">
        <f t="shared" si="7"/>
        <v>0</v>
      </c>
      <c r="AF15" s="330">
        <v>0</v>
      </c>
      <c r="AG15" s="321">
        <v>0</v>
      </c>
      <c r="AH15" s="329">
        <f t="shared" si="8"/>
        <v>0</v>
      </c>
      <c r="AI15" s="321">
        <v>0</v>
      </c>
      <c r="AJ15" s="321">
        <v>0</v>
      </c>
      <c r="AK15" s="329">
        <f t="shared" si="9"/>
        <v>0</v>
      </c>
      <c r="AL15" s="321">
        <f t="shared" si="14"/>
        <v>0</v>
      </c>
      <c r="AM15" s="321">
        <f t="shared" si="14"/>
        <v>0</v>
      </c>
      <c r="AN15" s="329">
        <f t="shared" si="10"/>
        <v>0</v>
      </c>
    </row>
    <row r="16" spans="1:40" ht="20.100000000000001" customHeight="1">
      <c r="A16" s="703" t="s">
        <v>332</v>
      </c>
      <c r="B16" s="704"/>
      <c r="C16" s="179">
        <v>9</v>
      </c>
      <c r="D16" s="324" t="s">
        <v>327</v>
      </c>
      <c r="E16" s="327">
        <v>20</v>
      </c>
      <c r="F16" s="320">
        <v>25</v>
      </c>
      <c r="G16" s="329">
        <f t="shared" si="0"/>
        <v>45</v>
      </c>
      <c r="H16" s="327">
        <v>16</v>
      </c>
      <c r="I16" s="320">
        <v>24</v>
      </c>
      <c r="J16" s="329">
        <f t="shared" si="1"/>
        <v>40</v>
      </c>
      <c r="K16" s="321">
        <f t="shared" si="11"/>
        <v>80</v>
      </c>
      <c r="L16" s="321">
        <f t="shared" si="11"/>
        <v>96</v>
      </c>
      <c r="M16" s="329">
        <f t="shared" si="11"/>
        <v>88.888888888888886</v>
      </c>
      <c r="N16" s="328">
        <v>3</v>
      </c>
      <c r="O16" s="321">
        <v>0</v>
      </c>
      <c r="P16" s="329">
        <f t="shared" si="2"/>
        <v>3</v>
      </c>
      <c r="Q16" s="321">
        <v>0</v>
      </c>
      <c r="R16" s="321">
        <v>0</v>
      </c>
      <c r="S16" s="329">
        <f t="shared" si="3"/>
        <v>0</v>
      </c>
      <c r="T16" s="321">
        <f t="shared" si="12"/>
        <v>3</v>
      </c>
      <c r="U16" s="321">
        <f t="shared" si="12"/>
        <v>0</v>
      </c>
      <c r="V16" s="329">
        <f t="shared" si="4"/>
        <v>3</v>
      </c>
      <c r="W16" s="328">
        <v>0</v>
      </c>
      <c r="X16" s="321">
        <v>0</v>
      </c>
      <c r="Y16" s="329">
        <f t="shared" si="5"/>
        <v>0</v>
      </c>
      <c r="Z16" s="321">
        <v>0</v>
      </c>
      <c r="AA16" s="321">
        <v>0</v>
      </c>
      <c r="AB16" s="329">
        <f t="shared" si="6"/>
        <v>0</v>
      </c>
      <c r="AC16" s="321">
        <f t="shared" si="13"/>
        <v>0</v>
      </c>
      <c r="AD16" s="321">
        <f t="shared" si="13"/>
        <v>0</v>
      </c>
      <c r="AE16" s="329">
        <f t="shared" si="7"/>
        <v>0</v>
      </c>
      <c r="AF16" s="330">
        <v>0</v>
      </c>
      <c r="AG16" s="321">
        <v>0</v>
      </c>
      <c r="AH16" s="329">
        <f t="shared" si="8"/>
        <v>0</v>
      </c>
      <c r="AI16" s="321">
        <v>0</v>
      </c>
      <c r="AJ16" s="321">
        <v>0</v>
      </c>
      <c r="AK16" s="329">
        <f t="shared" si="9"/>
        <v>0</v>
      </c>
      <c r="AL16" s="321">
        <f t="shared" si="14"/>
        <v>0</v>
      </c>
      <c r="AM16" s="321">
        <f t="shared" si="14"/>
        <v>0</v>
      </c>
      <c r="AN16" s="329">
        <f t="shared" si="10"/>
        <v>0</v>
      </c>
    </row>
    <row r="17" spans="1:40" ht="20.100000000000001" customHeight="1">
      <c r="A17" s="703" t="s">
        <v>333</v>
      </c>
      <c r="B17" s="704"/>
      <c r="C17" s="179">
        <v>10</v>
      </c>
      <c r="D17" s="324" t="s">
        <v>328</v>
      </c>
      <c r="E17" s="327">
        <v>14</v>
      </c>
      <c r="F17" s="320">
        <v>14</v>
      </c>
      <c r="G17" s="329">
        <f t="shared" si="0"/>
        <v>28</v>
      </c>
      <c r="H17" s="327">
        <v>11.8</v>
      </c>
      <c r="I17" s="320">
        <v>13.18</v>
      </c>
      <c r="J17" s="329">
        <f t="shared" si="1"/>
        <v>24.98</v>
      </c>
      <c r="K17" s="321">
        <f t="shared" si="11"/>
        <v>84.285714285714292</v>
      </c>
      <c r="L17" s="321">
        <f t="shared" si="11"/>
        <v>94.142857142857139</v>
      </c>
      <c r="M17" s="329">
        <f>(J17/G17)*100</f>
        <v>89.214285714285708</v>
      </c>
      <c r="N17" s="328">
        <v>0</v>
      </c>
      <c r="O17" s="321">
        <v>0</v>
      </c>
      <c r="P17" s="329">
        <f t="shared" si="2"/>
        <v>0</v>
      </c>
      <c r="Q17" s="321">
        <v>0</v>
      </c>
      <c r="R17" s="321">
        <v>0</v>
      </c>
      <c r="S17" s="329">
        <f t="shared" si="3"/>
        <v>0</v>
      </c>
      <c r="T17" s="321">
        <f t="shared" si="12"/>
        <v>0</v>
      </c>
      <c r="U17" s="321">
        <f t="shared" si="12"/>
        <v>0</v>
      </c>
      <c r="V17" s="329">
        <f t="shared" si="4"/>
        <v>0</v>
      </c>
      <c r="W17" s="328">
        <v>0</v>
      </c>
      <c r="X17" s="321">
        <v>0</v>
      </c>
      <c r="Y17" s="329">
        <f t="shared" si="5"/>
        <v>0</v>
      </c>
      <c r="Z17" s="321">
        <v>0</v>
      </c>
      <c r="AA17" s="321">
        <v>0</v>
      </c>
      <c r="AB17" s="329">
        <f t="shared" si="6"/>
        <v>0</v>
      </c>
      <c r="AC17" s="321">
        <f t="shared" si="13"/>
        <v>0</v>
      </c>
      <c r="AD17" s="321">
        <f t="shared" si="13"/>
        <v>0</v>
      </c>
      <c r="AE17" s="329">
        <f t="shared" si="7"/>
        <v>0</v>
      </c>
      <c r="AF17" s="330">
        <v>0</v>
      </c>
      <c r="AG17" s="321">
        <v>1</v>
      </c>
      <c r="AH17" s="329">
        <f t="shared" si="8"/>
        <v>1</v>
      </c>
      <c r="AI17" s="321">
        <v>0</v>
      </c>
      <c r="AJ17" s="321">
        <v>0</v>
      </c>
      <c r="AK17" s="329">
        <f t="shared" si="9"/>
        <v>0</v>
      </c>
      <c r="AL17" s="321">
        <f t="shared" si="14"/>
        <v>0</v>
      </c>
      <c r="AM17" s="321">
        <f t="shared" si="14"/>
        <v>1</v>
      </c>
      <c r="AN17" s="329">
        <f t="shared" si="10"/>
        <v>1</v>
      </c>
    </row>
    <row r="18" spans="1:40" ht="20.100000000000001" customHeight="1">
      <c r="A18" s="703"/>
      <c r="B18" s="704"/>
      <c r="C18" s="179"/>
      <c r="D18" s="324"/>
      <c r="E18" s="181"/>
      <c r="F18" s="182"/>
      <c r="G18" s="329"/>
      <c r="H18" s="181"/>
      <c r="I18" s="182"/>
      <c r="J18" s="329"/>
      <c r="K18" s="182"/>
      <c r="L18" s="182"/>
      <c r="M18" s="173"/>
      <c r="N18" s="181"/>
      <c r="O18" s="182"/>
      <c r="P18" s="182"/>
      <c r="Q18" s="182"/>
      <c r="R18" s="182"/>
      <c r="S18" s="182"/>
      <c r="T18" s="182"/>
      <c r="U18" s="182"/>
      <c r="V18" s="183"/>
      <c r="W18" s="181"/>
      <c r="X18" s="182"/>
      <c r="Y18" s="182"/>
      <c r="Z18" s="182"/>
      <c r="AA18" s="182"/>
      <c r="AB18" s="182"/>
      <c r="AC18" s="182"/>
      <c r="AD18" s="182"/>
      <c r="AE18" s="183"/>
      <c r="AF18" s="174"/>
      <c r="AG18" s="182"/>
      <c r="AH18" s="182"/>
      <c r="AI18" s="182"/>
      <c r="AJ18" s="182"/>
      <c r="AK18" s="182"/>
      <c r="AL18" s="182"/>
      <c r="AM18" s="182"/>
      <c r="AN18" s="183"/>
    </row>
    <row r="19" spans="1:40" ht="20.100000000000001" hidden="1" customHeight="1">
      <c r="A19" s="703"/>
      <c r="B19" s="704"/>
      <c r="C19" s="179"/>
      <c r="D19" s="324"/>
      <c r="E19" s="181"/>
      <c r="F19" s="182"/>
      <c r="G19" s="329"/>
      <c r="H19" s="181"/>
      <c r="I19" s="182"/>
      <c r="J19" s="329"/>
      <c r="K19" s="182"/>
      <c r="L19" s="182"/>
      <c r="M19" s="173"/>
      <c r="N19" s="181"/>
      <c r="O19" s="182"/>
      <c r="P19" s="182"/>
      <c r="Q19" s="182"/>
      <c r="R19" s="182"/>
      <c r="S19" s="182"/>
      <c r="T19" s="182"/>
      <c r="U19" s="182"/>
      <c r="V19" s="183"/>
      <c r="W19" s="181"/>
      <c r="X19" s="182"/>
      <c r="Y19" s="182"/>
      <c r="Z19" s="182"/>
      <c r="AA19" s="182"/>
      <c r="AB19" s="182"/>
      <c r="AC19" s="182"/>
      <c r="AD19" s="182"/>
      <c r="AE19" s="183"/>
      <c r="AF19" s="174"/>
      <c r="AG19" s="182"/>
      <c r="AH19" s="182"/>
      <c r="AI19" s="182"/>
      <c r="AJ19" s="182"/>
      <c r="AK19" s="182"/>
      <c r="AL19" s="182"/>
      <c r="AM19" s="182"/>
      <c r="AN19" s="183"/>
    </row>
    <row r="20" spans="1:40" ht="20.100000000000001" hidden="1" customHeight="1">
      <c r="A20" s="703"/>
      <c r="B20" s="704"/>
      <c r="C20" s="179"/>
      <c r="D20" s="324"/>
      <c r="E20" s="181"/>
      <c r="F20" s="182"/>
      <c r="G20" s="329"/>
      <c r="H20" s="181"/>
      <c r="I20" s="182"/>
      <c r="J20" s="329"/>
      <c r="K20" s="182"/>
      <c r="L20" s="182"/>
      <c r="M20" s="173"/>
      <c r="N20" s="181"/>
      <c r="O20" s="182"/>
      <c r="P20" s="182"/>
      <c r="Q20" s="182"/>
      <c r="R20" s="182"/>
      <c r="S20" s="182"/>
      <c r="T20" s="182"/>
      <c r="U20" s="182"/>
      <c r="V20" s="183"/>
      <c r="W20" s="181"/>
      <c r="X20" s="182"/>
      <c r="Y20" s="182"/>
      <c r="Z20" s="182"/>
      <c r="AA20" s="182"/>
      <c r="AB20" s="182"/>
      <c r="AC20" s="182"/>
      <c r="AD20" s="182"/>
      <c r="AE20" s="183"/>
      <c r="AF20" s="174"/>
      <c r="AG20" s="182"/>
      <c r="AH20" s="182"/>
      <c r="AI20" s="182"/>
      <c r="AJ20" s="182"/>
      <c r="AK20" s="182"/>
      <c r="AL20" s="182"/>
      <c r="AM20" s="182"/>
      <c r="AN20" s="183"/>
    </row>
    <row r="21" spans="1:40" ht="20.100000000000001" hidden="1" customHeight="1">
      <c r="A21" s="703"/>
      <c r="B21" s="704"/>
      <c r="C21" s="179"/>
      <c r="D21" s="324"/>
      <c r="E21" s="181"/>
      <c r="F21" s="182"/>
      <c r="G21" s="329"/>
      <c r="H21" s="181"/>
      <c r="I21" s="182"/>
      <c r="J21" s="329"/>
      <c r="K21" s="182"/>
      <c r="L21" s="182"/>
      <c r="M21" s="173"/>
      <c r="N21" s="181"/>
      <c r="O21" s="182"/>
      <c r="P21" s="182"/>
      <c r="Q21" s="182"/>
      <c r="R21" s="182"/>
      <c r="S21" s="182"/>
      <c r="T21" s="182"/>
      <c r="U21" s="182"/>
      <c r="V21" s="183"/>
      <c r="W21" s="181"/>
      <c r="X21" s="182"/>
      <c r="Y21" s="182"/>
      <c r="Z21" s="182"/>
      <c r="AA21" s="182"/>
      <c r="AB21" s="182"/>
      <c r="AC21" s="182"/>
      <c r="AD21" s="182"/>
      <c r="AE21" s="183"/>
      <c r="AF21" s="174"/>
      <c r="AG21" s="182"/>
      <c r="AH21" s="182"/>
      <c r="AI21" s="182"/>
      <c r="AJ21" s="182"/>
      <c r="AK21" s="182"/>
      <c r="AL21" s="182"/>
      <c r="AM21" s="182"/>
      <c r="AN21" s="183"/>
    </row>
    <row r="22" spans="1:40" ht="20.100000000000001" customHeight="1">
      <c r="A22" s="703"/>
      <c r="B22" s="704"/>
      <c r="C22" s="179"/>
      <c r="D22" s="324"/>
      <c r="E22" s="181"/>
      <c r="F22" s="182"/>
      <c r="G22" s="329"/>
      <c r="H22" s="181"/>
      <c r="I22" s="182"/>
      <c r="J22" s="329"/>
      <c r="K22" s="182"/>
      <c r="L22" s="182"/>
      <c r="M22" s="173"/>
      <c r="N22" s="181"/>
      <c r="O22" s="182"/>
      <c r="P22" s="182"/>
      <c r="Q22" s="182"/>
      <c r="R22" s="182"/>
      <c r="S22" s="182"/>
      <c r="T22" s="182"/>
      <c r="U22" s="182"/>
      <c r="V22" s="183"/>
      <c r="W22" s="181"/>
      <c r="X22" s="182"/>
      <c r="Y22" s="182"/>
      <c r="Z22" s="182"/>
      <c r="AA22" s="182"/>
      <c r="AB22" s="182"/>
      <c r="AC22" s="182"/>
      <c r="AD22" s="182"/>
      <c r="AE22" s="183"/>
      <c r="AF22" s="174"/>
      <c r="AG22" s="182"/>
      <c r="AH22" s="182"/>
      <c r="AI22" s="182"/>
      <c r="AJ22" s="182"/>
      <c r="AK22" s="182"/>
      <c r="AL22" s="182"/>
      <c r="AM22" s="182"/>
      <c r="AN22" s="183"/>
    </row>
    <row r="23" spans="1:40" ht="20.100000000000001" customHeight="1">
      <c r="A23" s="703"/>
      <c r="B23" s="704"/>
      <c r="C23" s="179"/>
      <c r="D23" s="324"/>
      <c r="E23" s="181"/>
      <c r="F23" s="182"/>
      <c r="G23" s="329"/>
      <c r="H23" s="181"/>
      <c r="I23" s="182"/>
      <c r="J23" s="329"/>
      <c r="K23" s="182"/>
      <c r="L23" s="182"/>
      <c r="M23" s="173"/>
      <c r="N23" s="181"/>
      <c r="O23" s="182"/>
      <c r="P23" s="182"/>
      <c r="Q23" s="182"/>
      <c r="R23" s="182"/>
      <c r="S23" s="182"/>
      <c r="T23" s="182"/>
      <c r="U23" s="182"/>
      <c r="V23" s="183"/>
      <c r="W23" s="181"/>
      <c r="X23" s="182"/>
      <c r="Y23" s="182"/>
      <c r="Z23" s="182"/>
      <c r="AA23" s="182"/>
      <c r="AB23" s="182"/>
      <c r="AC23" s="182"/>
      <c r="AD23" s="182"/>
      <c r="AE23" s="183"/>
      <c r="AF23" s="174"/>
      <c r="AG23" s="182"/>
      <c r="AH23" s="182"/>
      <c r="AI23" s="182"/>
      <c r="AJ23" s="182"/>
      <c r="AK23" s="182"/>
      <c r="AL23" s="182"/>
      <c r="AM23" s="182"/>
      <c r="AN23" s="183"/>
    </row>
    <row r="24" spans="1:40" ht="20.100000000000001" customHeight="1">
      <c r="A24" s="703"/>
      <c r="B24" s="704"/>
      <c r="C24" s="179"/>
      <c r="D24" s="324"/>
      <c r="E24" s="181"/>
      <c r="F24" s="182"/>
      <c r="G24" s="329"/>
      <c r="H24" s="181"/>
      <c r="I24" s="182"/>
      <c r="J24" s="329"/>
      <c r="K24" s="182"/>
      <c r="L24" s="182"/>
      <c r="M24" s="173"/>
      <c r="N24" s="181"/>
      <c r="O24" s="182"/>
      <c r="P24" s="182"/>
      <c r="Q24" s="182"/>
      <c r="R24" s="182"/>
      <c r="S24" s="182"/>
      <c r="T24" s="182"/>
      <c r="U24" s="182"/>
      <c r="V24" s="183"/>
      <c r="W24" s="181"/>
      <c r="X24" s="182"/>
      <c r="Y24" s="182"/>
      <c r="Z24" s="182"/>
      <c r="AA24" s="182"/>
      <c r="AB24" s="182"/>
      <c r="AC24" s="182"/>
      <c r="AD24" s="182"/>
      <c r="AE24" s="183"/>
      <c r="AF24" s="174"/>
      <c r="AG24" s="182"/>
      <c r="AH24" s="182"/>
      <c r="AI24" s="182"/>
      <c r="AJ24" s="182"/>
      <c r="AK24" s="182"/>
      <c r="AL24" s="182"/>
      <c r="AM24" s="182"/>
      <c r="AN24" s="183"/>
    </row>
    <row r="25" spans="1:40" ht="20.100000000000001" customHeight="1">
      <c r="A25" s="703"/>
      <c r="B25" s="704"/>
      <c r="C25" s="184"/>
      <c r="D25" s="185"/>
      <c r="E25" s="186"/>
      <c r="F25" s="187"/>
      <c r="G25" s="329"/>
      <c r="H25" s="186"/>
      <c r="I25" s="187"/>
      <c r="J25" s="329"/>
      <c r="K25" s="187"/>
      <c r="L25" s="187"/>
      <c r="M25" s="189"/>
      <c r="N25" s="186"/>
      <c r="O25" s="187"/>
      <c r="P25" s="187"/>
      <c r="Q25" s="187"/>
      <c r="R25" s="187"/>
      <c r="S25" s="187"/>
      <c r="T25" s="187"/>
      <c r="U25" s="187"/>
      <c r="V25" s="188"/>
      <c r="W25" s="186"/>
      <c r="X25" s="187"/>
      <c r="Y25" s="187"/>
      <c r="Z25" s="187"/>
      <c r="AA25" s="187"/>
      <c r="AB25" s="187"/>
      <c r="AC25" s="187"/>
      <c r="AD25" s="187"/>
      <c r="AE25" s="188"/>
      <c r="AF25" s="190"/>
      <c r="AG25" s="187"/>
      <c r="AH25" s="187"/>
      <c r="AI25" s="187"/>
      <c r="AJ25" s="187"/>
      <c r="AK25" s="187"/>
      <c r="AL25" s="187"/>
      <c r="AM25" s="187"/>
      <c r="AN25" s="188"/>
    </row>
    <row r="26" spans="1:40" ht="20.100000000000001" customHeight="1" thickBot="1">
      <c r="A26" s="703"/>
      <c r="B26" s="704"/>
      <c r="C26" s="184"/>
      <c r="D26" s="185"/>
      <c r="E26" s="186"/>
      <c r="F26" s="187"/>
      <c r="G26" s="329"/>
      <c r="H26" s="186"/>
      <c r="I26" s="187"/>
      <c r="J26" s="329"/>
      <c r="K26" s="187"/>
      <c r="L26" s="187"/>
      <c r="M26" s="189"/>
      <c r="N26" s="186"/>
      <c r="O26" s="187"/>
      <c r="P26" s="187"/>
      <c r="Q26" s="187"/>
      <c r="R26" s="187"/>
      <c r="S26" s="187"/>
      <c r="T26" s="187"/>
      <c r="U26" s="187"/>
      <c r="V26" s="188"/>
      <c r="W26" s="186"/>
      <c r="X26" s="187"/>
      <c r="Y26" s="187"/>
      <c r="Z26" s="187"/>
      <c r="AA26" s="187"/>
      <c r="AB26" s="187"/>
      <c r="AC26" s="187"/>
      <c r="AD26" s="187"/>
      <c r="AE26" s="188"/>
      <c r="AF26" s="190"/>
      <c r="AG26" s="187"/>
      <c r="AH26" s="187"/>
      <c r="AI26" s="187"/>
      <c r="AJ26" s="187"/>
      <c r="AK26" s="187"/>
      <c r="AL26" s="187"/>
      <c r="AM26" s="187"/>
      <c r="AN26" s="188"/>
    </row>
    <row r="27" spans="1:40" ht="20.100000000000001" customHeight="1" thickBot="1">
      <c r="A27" s="191" t="s">
        <v>80</v>
      </c>
      <c r="B27" s="192"/>
      <c r="C27" s="192"/>
      <c r="D27" s="193"/>
      <c r="E27" s="194"/>
      <c r="F27" s="195"/>
      <c r="G27" s="196"/>
      <c r="H27" s="194"/>
      <c r="I27" s="195"/>
      <c r="J27" s="195"/>
      <c r="K27" s="195"/>
      <c r="L27" s="195"/>
      <c r="M27" s="197"/>
      <c r="N27" s="194"/>
      <c r="O27" s="195"/>
      <c r="P27" s="195"/>
      <c r="Q27" s="195"/>
      <c r="R27" s="195"/>
      <c r="S27" s="195"/>
      <c r="T27" s="195"/>
      <c r="U27" s="195"/>
      <c r="V27" s="196"/>
      <c r="W27" s="194"/>
      <c r="X27" s="195"/>
      <c r="Y27" s="195"/>
      <c r="Z27" s="195"/>
      <c r="AA27" s="195"/>
      <c r="AB27" s="195"/>
      <c r="AC27" s="195"/>
      <c r="AD27" s="195"/>
      <c r="AE27" s="196"/>
      <c r="AF27" s="198"/>
      <c r="AG27" s="195"/>
      <c r="AH27" s="195"/>
      <c r="AI27" s="195"/>
      <c r="AJ27" s="195"/>
      <c r="AK27" s="195"/>
      <c r="AL27" s="195"/>
      <c r="AM27" s="195"/>
      <c r="AN27" s="196"/>
    </row>
    <row r="28" spans="1:40" ht="20.100000000000001" customHeight="1">
      <c r="A28" s="720" t="s">
        <v>81</v>
      </c>
      <c r="B28" s="721"/>
      <c r="C28" s="721"/>
      <c r="D28" s="722"/>
      <c r="E28" s="174"/>
      <c r="F28" s="182"/>
      <c r="G28" s="183"/>
      <c r="H28" s="181"/>
      <c r="I28" s="182"/>
      <c r="J28" s="182"/>
      <c r="K28" s="182"/>
      <c r="L28" s="182"/>
      <c r="M28" s="173"/>
      <c r="N28" s="181"/>
      <c r="O28" s="182"/>
      <c r="P28" s="182"/>
      <c r="Q28" s="182"/>
      <c r="R28" s="182"/>
      <c r="S28" s="182"/>
      <c r="T28" s="182"/>
      <c r="U28" s="182"/>
      <c r="V28" s="183"/>
      <c r="W28" s="181"/>
      <c r="X28" s="182"/>
      <c r="Y28" s="182"/>
      <c r="Z28" s="182"/>
      <c r="AA28" s="182"/>
      <c r="AB28" s="182"/>
      <c r="AC28" s="182"/>
      <c r="AD28" s="182"/>
      <c r="AE28" s="183"/>
      <c r="AF28" s="174"/>
      <c r="AG28" s="182"/>
      <c r="AH28" s="182"/>
      <c r="AI28" s="182"/>
      <c r="AJ28" s="182"/>
      <c r="AK28" s="182"/>
      <c r="AL28" s="182"/>
      <c r="AM28" s="182"/>
      <c r="AN28" s="183"/>
    </row>
    <row r="29" spans="1:40" ht="20.100000000000001" customHeight="1">
      <c r="A29" s="717" t="s">
        <v>111</v>
      </c>
      <c r="B29" s="718"/>
      <c r="C29" s="718"/>
      <c r="D29" s="719"/>
      <c r="E29" s="174">
        <f>E12+E13</f>
        <v>21</v>
      </c>
      <c r="F29" s="182">
        <f>F12+F13</f>
        <v>35</v>
      </c>
      <c r="G29" s="340">
        <f>E29+F29</f>
        <v>56</v>
      </c>
      <c r="H29" s="181">
        <f>H12+H13</f>
        <v>19</v>
      </c>
      <c r="I29" s="182">
        <f t="shared" ref="I29:AN29" si="15">I12+I13</f>
        <v>33.4</v>
      </c>
      <c r="J29" s="343">
        <f t="shared" si="15"/>
        <v>52.4</v>
      </c>
      <c r="K29" s="181">
        <f t="shared" ref="K29:M30" si="16">(H29/E29)*100</f>
        <v>90.476190476190482</v>
      </c>
      <c r="L29" s="181">
        <f t="shared" si="16"/>
        <v>95.428571428571431</v>
      </c>
      <c r="M29" s="343">
        <f t="shared" si="16"/>
        <v>93.571428571428569</v>
      </c>
      <c r="N29" s="328">
        <f t="shared" si="15"/>
        <v>2</v>
      </c>
      <c r="O29" s="321">
        <f t="shared" si="15"/>
        <v>0</v>
      </c>
      <c r="P29" s="329">
        <f t="shared" si="15"/>
        <v>2</v>
      </c>
      <c r="Q29" s="328">
        <f t="shared" si="15"/>
        <v>0</v>
      </c>
      <c r="R29" s="321">
        <f t="shared" si="15"/>
        <v>0</v>
      </c>
      <c r="S29" s="329">
        <f t="shared" si="15"/>
        <v>0</v>
      </c>
      <c r="T29" s="328">
        <f t="shared" si="15"/>
        <v>2</v>
      </c>
      <c r="U29" s="321">
        <f t="shared" si="15"/>
        <v>0</v>
      </c>
      <c r="V29" s="329">
        <f t="shared" si="15"/>
        <v>2</v>
      </c>
      <c r="W29" s="328">
        <f t="shared" si="15"/>
        <v>0</v>
      </c>
      <c r="X29" s="321">
        <f t="shared" si="15"/>
        <v>0</v>
      </c>
      <c r="Y29" s="329">
        <f t="shared" si="15"/>
        <v>0</v>
      </c>
      <c r="Z29" s="328">
        <f t="shared" si="15"/>
        <v>0</v>
      </c>
      <c r="AA29" s="321">
        <f t="shared" si="15"/>
        <v>0</v>
      </c>
      <c r="AB29" s="329">
        <f t="shared" si="15"/>
        <v>0</v>
      </c>
      <c r="AC29" s="328">
        <f t="shared" si="15"/>
        <v>0</v>
      </c>
      <c r="AD29" s="321">
        <f t="shared" si="15"/>
        <v>0</v>
      </c>
      <c r="AE29" s="329">
        <f t="shared" si="15"/>
        <v>0</v>
      </c>
      <c r="AF29" s="328">
        <f t="shared" si="15"/>
        <v>2</v>
      </c>
      <c r="AG29" s="321">
        <f t="shared" si="15"/>
        <v>0</v>
      </c>
      <c r="AH29" s="329">
        <f t="shared" si="15"/>
        <v>2</v>
      </c>
      <c r="AI29" s="328">
        <f t="shared" si="15"/>
        <v>0</v>
      </c>
      <c r="AJ29" s="321">
        <f t="shared" si="15"/>
        <v>0</v>
      </c>
      <c r="AK29" s="329">
        <f t="shared" si="15"/>
        <v>0</v>
      </c>
      <c r="AL29" s="328">
        <f t="shared" si="15"/>
        <v>2</v>
      </c>
      <c r="AM29" s="321">
        <f t="shared" si="15"/>
        <v>0</v>
      </c>
      <c r="AN29" s="329">
        <f t="shared" si="15"/>
        <v>2</v>
      </c>
    </row>
    <row r="30" spans="1:40" ht="20.100000000000001" customHeight="1">
      <c r="A30" s="717" t="s">
        <v>112</v>
      </c>
      <c r="B30" s="718"/>
      <c r="C30" s="718"/>
      <c r="D30" s="719"/>
      <c r="E30" s="174">
        <f>E14+E15</f>
        <v>32</v>
      </c>
      <c r="F30" s="182">
        <f>F14+F15</f>
        <v>32</v>
      </c>
      <c r="G30" s="340">
        <f>E30+F30</f>
        <v>64</v>
      </c>
      <c r="H30" s="181">
        <f>H14+H15</f>
        <v>29</v>
      </c>
      <c r="I30" s="182">
        <f t="shared" ref="I30:AN30" si="17">I14+I15</f>
        <v>29</v>
      </c>
      <c r="J30" s="343">
        <f t="shared" si="17"/>
        <v>58</v>
      </c>
      <c r="K30" s="181">
        <f t="shared" si="16"/>
        <v>90.625</v>
      </c>
      <c r="L30" s="181">
        <f t="shared" si="16"/>
        <v>90.625</v>
      </c>
      <c r="M30" s="343">
        <f t="shared" si="16"/>
        <v>90.625</v>
      </c>
      <c r="N30" s="328">
        <f t="shared" si="17"/>
        <v>6</v>
      </c>
      <c r="O30" s="321">
        <f t="shared" si="17"/>
        <v>0</v>
      </c>
      <c r="P30" s="329">
        <f t="shared" si="17"/>
        <v>6</v>
      </c>
      <c r="Q30" s="328">
        <f t="shared" si="17"/>
        <v>0</v>
      </c>
      <c r="R30" s="321">
        <f t="shared" si="17"/>
        <v>0</v>
      </c>
      <c r="S30" s="329">
        <f t="shared" si="17"/>
        <v>0</v>
      </c>
      <c r="T30" s="328">
        <f t="shared" si="17"/>
        <v>6</v>
      </c>
      <c r="U30" s="321">
        <f t="shared" si="17"/>
        <v>0</v>
      </c>
      <c r="V30" s="329">
        <f t="shared" si="17"/>
        <v>6</v>
      </c>
      <c r="W30" s="328">
        <f t="shared" si="17"/>
        <v>0</v>
      </c>
      <c r="X30" s="321">
        <f t="shared" si="17"/>
        <v>0</v>
      </c>
      <c r="Y30" s="329">
        <f t="shared" si="17"/>
        <v>0</v>
      </c>
      <c r="Z30" s="328">
        <f t="shared" si="17"/>
        <v>0</v>
      </c>
      <c r="AA30" s="321">
        <f t="shared" si="17"/>
        <v>0</v>
      </c>
      <c r="AB30" s="329">
        <f t="shared" si="17"/>
        <v>0</v>
      </c>
      <c r="AC30" s="328">
        <f t="shared" si="17"/>
        <v>0</v>
      </c>
      <c r="AD30" s="321">
        <f t="shared" si="17"/>
        <v>0</v>
      </c>
      <c r="AE30" s="329">
        <f t="shared" si="17"/>
        <v>0</v>
      </c>
      <c r="AF30" s="328">
        <f t="shared" si="17"/>
        <v>0</v>
      </c>
      <c r="AG30" s="321">
        <f t="shared" si="17"/>
        <v>1</v>
      </c>
      <c r="AH30" s="329">
        <f t="shared" si="17"/>
        <v>1</v>
      </c>
      <c r="AI30" s="328">
        <f t="shared" si="17"/>
        <v>0</v>
      </c>
      <c r="AJ30" s="321">
        <f t="shared" si="17"/>
        <v>0</v>
      </c>
      <c r="AK30" s="329">
        <f t="shared" si="17"/>
        <v>0</v>
      </c>
      <c r="AL30" s="328">
        <f t="shared" si="17"/>
        <v>0</v>
      </c>
      <c r="AM30" s="321">
        <f t="shared" si="17"/>
        <v>1</v>
      </c>
      <c r="AN30" s="329">
        <f t="shared" si="17"/>
        <v>1</v>
      </c>
    </row>
    <row r="31" spans="1:40" ht="20.100000000000001" customHeight="1">
      <c r="A31" s="717" t="s">
        <v>113</v>
      </c>
      <c r="B31" s="718"/>
      <c r="C31" s="718"/>
      <c r="D31" s="719"/>
      <c r="E31" s="174">
        <f>E16</f>
        <v>20</v>
      </c>
      <c r="F31" s="182">
        <f>F16</f>
        <v>25</v>
      </c>
      <c r="G31" s="340">
        <f>E31+F31</f>
        <v>45</v>
      </c>
      <c r="H31" s="181">
        <f>H16</f>
        <v>16</v>
      </c>
      <c r="I31" s="182">
        <f t="shared" ref="I31:AN32" si="18">I16</f>
        <v>24</v>
      </c>
      <c r="J31" s="343">
        <f t="shared" si="18"/>
        <v>40</v>
      </c>
      <c r="K31" s="181">
        <f t="shared" si="18"/>
        <v>80</v>
      </c>
      <c r="L31" s="181">
        <f t="shared" si="18"/>
        <v>96</v>
      </c>
      <c r="M31" s="343">
        <f>(J31/G31)*100</f>
        <v>88.888888888888886</v>
      </c>
      <c r="N31" s="328">
        <f t="shared" si="18"/>
        <v>3</v>
      </c>
      <c r="O31" s="321">
        <f t="shared" si="18"/>
        <v>0</v>
      </c>
      <c r="P31" s="329">
        <f t="shared" si="18"/>
        <v>3</v>
      </c>
      <c r="Q31" s="328">
        <f t="shared" si="18"/>
        <v>0</v>
      </c>
      <c r="R31" s="321">
        <f t="shared" si="18"/>
        <v>0</v>
      </c>
      <c r="S31" s="329">
        <f t="shared" si="18"/>
        <v>0</v>
      </c>
      <c r="T31" s="328">
        <f t="shared" si="18"/>
        <v>3</v>
      </c>
      <c r="U31" s="321">
        <f t="shared" si="18"/>
        <v>0</v>
      </c>
      <c r="V31" s="329">
        <f t="shared" si="18"/>
        <v>3</v>
      </c>
      <c r="W31" s="328">
        <f t="shared" si="18"/>
        <v>0</v>
      </c>
      <c r="X31" s="321">
        <f t="shared" si="18"/>
        <v>0</v>
      </c>
      <c r="Y31" s="329">
        <f t="shared" si="18"/>
        <v>0</v>
      </c>
      <c r="Z31" s="328">
        <f t="shared" si="18"/>
        <v>0</v>
      </c>
      <c r="AA31" s="321">
        <f t="shared" si="18"/>
        <v>0</v>
      </c>
      <c r="AB31" s="329">
        <f t="shared" si="18"/>
        <v>0</v>
      </c>
      <c r="AC31" s="328">
        <f t="shared" si="18"/>
        <v>0</v>
      </c>
      <c r="AD31" s="321">
        <f t="shared" si="18"/>
        <v>0</v>
      </c>
      <c r="AE31" s="329">
        <f t="shared" si="18"/>
        <v>0</v>
      </c>
      <c r="AF31" s="328">
        <f t="shared" si="18"/>
        <v>0</v>
      </c>
      <c r="AG31" s="321">
        <f t="shared" si="18"/>
        <v>0</v>
      </c>
      <c r="AH31" s="329">
        <f t="shared" si="18"/>
        <v>0</v>
      </c>
      <c r="AI31" s="328">
        <f t="shared" si="18"/>
        <v>0</v>
      </c>
      <c r="AJ31" s="321">
        <f t="shared" si="18"/>
        <v>0</v>
      </c>
      <c r="AK31" s="329">
        <f t="shared" si="18"/>
        <v>0</v>
      </c>
      <c r="AL31" s="328">
        <f t="shared" si="18"/>
        <v>0</v>
      </c>
      <c r="AM31" s="321">
        <f t="shared" si="18"/>
        <v>0</v>
      </c>
      <c r="AN31" s="329">
        <f t="shared" si="18"/>
        <v>0</v>
      </c>
    </row>
    <row r="32" spans="1:40" ht="20.100000000000001" customHeight="1">
      <c r="A32" s="717" t="s">
        <v>114</v>
      </c>
      <c r="B32" s="718"/>
      <c r="C32" s="718"/>
      <c r="D32" s="719"/>
      <c r="E32" s="174">
        <f>E17</f>
        <v>14</v>
      </c>
      <c r="F32" s="182">
        <f>F17</f>
        <v>14</v>
      </c>
      <c r="G32" s="340">
        <f>E32+F32</f>
        <v>28</v>
      </c>
      <c r="H32" s="181">
        <f>H17</f>
        <v>11.8</v>
      </c>
      <c r="I32" s="182">
        <f t="shared" si="18"/>
        <v>13.18</v>
      </c>
      <c r="J32" s="343">
        <f t="shared" si="18"/>
        <v>24.98</v>
      </c>
      <c r="K32" s="181">
        <f t="shared" si="18"/>
        <v>84.285714285714292</v>
      </c>
      <c r="L32" s="181">
        <f t="shared" si="18"/>
        <v>94.142857142857139</v>
      </c>
      <c r="M32" s="343">
        <f>(J32/G32)*100</f>
        <v>89.214285714285708</v>
      </c>
      <c r="N32" s="328">
        <f t="shared" si="18"/>
        <v>0</v>
      </c>
      <c r="O32" s="321">
        <f t="shared" si="18"/>
        <v>0</v>
      </c>
      <c r="P32" s="329">
        <f t="shared" si="18"/>
        <v>0</v>
      </c>
      <c r="Q32" s="328">
        <f t="shared" si="18"/>
        <v>0</v>
      </c>
      <c r="R32" s="321">
        <f t="shared" si="18"/>
        <v>0</v>
      </c>
      <c r="S32" s="329">
        <f t="shared" si="18"/>
        <v>0</v>
      </c>
      <c r="T32" s="328">
        <f t="shared" si="18"/>
        <v>0</v>
      </c>
      <c r="U32" s="321">
        <f t="shared" si="18"/>
        <v>0</v>
      </c>
      <c r="V32" s="329">
        <f t="shared" si="18"/>
        <v>0</v>
      </c>
      <c r="W32" s="328">
        <f t="shared" si="18"/>
        <v>0</v>
      </c>
      <c r="X32" s="321">
        <f t="shared" si="18"/>
        <v>0</v>
      </c>
      <c r="Y32" s="329">
        <f t="shared" si="18"/>
        <v>0</v>
      </c>
      <c r="Z32" s="328">
        <f t="shared" si="18"/>
        <v>0</v>
      </c>
      <c r="AA32" s="321">
        <f t="shared" si="18"/>
        <v>0</v>
      </c>
      <c r="AB32" s="329">
        <f t="shared" si="18"/>
        <v>0</v>
      </c>
      <c r="AC32" s="328">
        <f t="shared" si="18"/>
        <v>0</v>
      </c>
      <c r="AD32" s="321">
        <f t="shared" si="18"/>
        <v>0</v>
      </c>
      <c r="AE32" s="329">
        <f t="shared" si="18"/>
        <v>0</v>
      </c>
      <c r="AF32" s="328">
        <f t="shared" si="18"/>
        <v>0</v>
      </c>
      <c r="AG32" s="321">
        <f t="shared" si="18"/>
        <v>1</v>
      </c>
      <c r="AH32" s="329">
        <f t="shared" si="18"/>
        <v>1</v>
      </c>
      <c r="AI32" s="328">
        <f t="shared" si="18"/>
        <v>0</v>
      </c>
      <c r="AJ32" s="321">
        <f t="shared" si="18"/>
        <v>0</v>
      </c>
      <c r="AK32" s="329">
        <f t="shared" si="18"/>
        <v>0</v>
      </c>
      <c r="AL32" s="328">
        <f t="shared" si="18"/>
        <v>0</v>
      </c>
      <c r="AM32" s="321">
        <f t="shared" si="18"/>
        <v>1</v>
      </c>
      <c r="AN32" s="329">
        <f t="shared" si="18"/>
        <v>1</v>
      </c>
    </row>
    <row r="33" spans="1:40" ht="20.100000000000001" customHeight="1">
      <c r="A33" s="717" t="s">
        <v>115</v>
      </c>
      <c r="B33" s="718"/>
      <c r="C33" s="718"/>
      <c r="D33" s="719"/>
      <c r="E33" s="174"/>
      <c r="F33" s="182"/>
      <c r="G33" s="340"/>
      <c r="H33" s="181"/>
      <c r="I33" s="182"/>
      <c r="J33" s="182"/>
      <c r="K33" s="182"/>
      <c r="L33" s="182"/>
      <c r="M33" s="173"/>
      <c r="N33" s="181"/>
      <c r="O33" s="182"/>
      <c r="P33" s="182"/>
      <c r="Q33" s="182"/>
      <c r="R33" s="182"/>
      <c r="S33" s="182"/>
      <c r="T33" s="182"/>
      <c r="U33" s="182"/>
      <c r="V33" s="183"/>
      <c r="W33" s="181"/>
      <c r="X33" s="182"/>
      <c r="Y33" s="182"/>
      <c r="Z33" s="182"/>
      <c r="AA33" s="182"/>
      <c r="AB33" s="182"/>
      <c r="AC33" s="182"/>
      <c r="AD33" s="182"/>
      <c r="AE33" s="183"/>
      <c r="AF33" s="174"/>
      <c r="AG33" s="182"/>
      <c r="AH33" s="182"/>
      <c r="AI33" s="182"/>
      <c r="AJ33" s="182"/>
      <c r="AK33" s="182"/>
      <c r="AL33" s="182"/>
      <c r="AM33" s="182"/>
      <c r="AN33" s="183"/>
    </row>
    <row r="34" spans="1:40" ht="20.100000000000001" customHeight="1">
      <c r="A34" s="717" t="s">
        <v>116</v>
      </c>
      <c r="B34" s="718"/>
      <c r="C34" s="718"/>
      <c r="D34" s="719"/>
      <c r="E34" s="174"/>
      <c r="F34" s="182"/>
      <c r="G34" s="340"/>
      <c r="H34" s="181"/>
      <c r="I34" s="182"/>
      <c r="J34" s="182"/>
      <c r="K34" s="182"/>
      <c r="L34" s="182"/>
      <c r="M34" s="173"/>
      <c r="N34" s="181"/>
      <c r="O34" s="182"/>
      <c r="P34" s="182"/>
      <c r="Q34" s="182"/>
      <c r="R34" s="182"/>
      <c r="S34" s="182"/>
      <c r="T34" s="182"/>
      <c r="U34" s="182"/>
      <c r="V34" s="183"/>
      <c r="W34" s="181"/>
      <c r="X34" s="182"/>
      <c r="Y34" s="182"/>
      <c r="Z34" s="182"/>
      <c r="AA34" s="182"/>
      <c r="AB34" s="182"/>
      <c r="AC34" s="182"/>
      <c r="AD34" s="182"/>
      <c r="AE34" s="183"/>
      <c r="AF34" s="174"/>
      <c r="AG34" s="182"/>
      <c r="AH34" s="182"/>
      <c r="AI34" s="182"/>
      <c r="AJ34" s="182"/>
      <c r="AK34" s="182"/>
      <c r="AL34" s="182"/>
      <c r="AM34" s="182"/>
      <c r="AN34" s="183"/>
    </row>
    <row r="35" spans="1:40" ht="20.100000000000001" customHeight="1" thickBot="1">
      <c r="A35" s="726" t="s">
        <v>48</v>
      </c>
      <c r="B35" s="727"/>
      <c r="C35" s="727"/>
      <c r="D35" s="728"/>
      <c r="E35" s="199"/>
      <c r="F35" s="200"/>
      <c r="G35" s="342"/>
      <c r="H35" s="202"/>
      <c r="I35" s="200"/>
      <c r="J35" s="200"/>
      <c r="K35" s="200"/>
      <c r="L35" s="200"/>
      <c r="M35" s="203"/>
      <c r="N35" s="202"/>
      <c r="O35" s="200"/>
      <c r="P35" s="200"/>
      <c r="Q35" s="200"/>
      <c r="R35" s="200"/>
      <c r="S35" s="200"/>
      <c r="T35" s="200"/>
      <c r="U35" s="200"/>
      <c r="V35" s="201"/>
      <c r="W35" s="202"/>
      <c r="X35" s="200"/>
      <c r="Y35" s="200"/>
      <c r="Z35" s="200"/>
      <c r="AA35" s="200"/>
      <c r="AB35" s="200"/>
      <c r="AC35" s="200"/>
      <c r="AD35" s="200"/>
      <c r="AE35" s="201"/>
      <c r="AF35" s="199"/>
      <c r="AG35" s="200"/>
      <c r="AH35" s="200"/>
      <c r="AI35" s="200"/>
      <c r="AJ35" s="200"/>
      <c r="AK35" s="200"/>
      <c r="AL35" s="200"/>
      <c r="AM35" s="200"/>
      <c r="AN35" s="201"/>
    </row>
    <row r="36" spans="1:40" ht="20.100000000000001" customHeight="1" thickTop="1" thickBot="1">
      <c r="A36" s="723" t="s">
        <v>4</v>
      </c>
      <c r="B36" s="724"/>
      <c r="C36" s="724"/>
      <c r="D36" s="725"/>
      <c r="E36" s="204">
        <f>SUM(E29:E35)</f>
        <v>87</v>
      </c>
      <c r="F36" s="204">
        <f>SUM(F29:F35)</f>
        <v>106</v>
      </c>
      <c r="G36" s="341">
        <f>SUM(E36:F36)</f>
        <v>193</v>
      </c>
      <c r="H36" s="205">
        <f>SUM(H29:H32)</f>
        <v>75.8</v>
      </c>
      <c r="I36" s="206">
        <f>SUM(I29:I32)</f>
        <v>99.580000000000013</v>
      </c>
      <c r="J36" s="344">
        <f>SUM(J29:J32)</f>
        <v>175.38</v>
      </c>
      <c r="K36" s="206">
        <f>(H36/E36)*100</f>
        <v>87.1264367816092</v>
      </c>
      <c r="L36" s="206">
        <f>(I36/F36)*100</f>
        <v>93.943396226415103</v>
      </c>
      <c r="M36" s="345">
        <f>(J36/G36)*100</f>
        <v>90.870466321243526</v>
      </c>
      <c r="N36" s="205">
        <f>SUM(N29:N35)</f>
        <v>11</v>
      </c>
      <c r="O36" s="206">
        <f t="shared" ref="O36:AN36" si="19">SUM(O29:O35)</f>
        <v>0</v>
      </c>
      <c r="P36" s="344">
        <f t="shared" si="19"/>
        <v>11</v>
      </c>
      <c r="Q36" s="206">
        <f t="shared" si="19"/>
        <v>0</v>
      </c>
      <c r="R36" s="206">
        <f t="shared" si="19"/>
        <v>0</v>
      </c>
      <c r="S36" s="344">
        <f t="shared" si="19"/>
        <v>0</v>
      </c>
      <c r="T36" s="206">
        <f t="shared" si="19"/>
        <v>11</v>
      </c>
      <c r="U36" s="206">
        <f t="shared" si="19"/>
        <v>0</v>
      </c>
      <c r="V36" s="346">
        <f t="shared" si="19"/>
        <v>11</v>
      </c>
      <c r="W36" s="205">
        <f t="shared" si="19"/>
        <v>0</v>
      </c>
      <c r="X36" s="206">
        <f t="shared" si="19"/>
        <v>0</v>
      </c>
      <c r="Y36" s="344">
        <f t="shared" si="19"/>
        <v>0</v>
      </c>
      <c r="Z36" s="206">
        <f t="shared" si="19"/>
        <v>0</v>
      </c>
      <c r="AA36" s="206">
        <f t="shared" si="19"/>
        <v>0</v>
      </c>
      <c r="AB36" s="344">
        <f t="shared" si="19"/>
        <v>0</v>
      </c>
      <c r="AC36" s="206">
        <f t="shared" si="19"/>
        <v>0</v>
      </c>
      <c r="AD36" s="206">
        <f t="shared" si="19"/>
        <v>0</v>
      </c>
      <c r="AE36" s="346">
        <f t="shared" si="19"/>
        <v>0</v>
      </c>
      <c r="AF36" s="204">
        <f t="shared" si="19"/>
        <v>2</v>
      </c>
      <c r="AG36" s="206">
        <f t="shared" si="19"/>
        <v>2</v>
      </c>
      <c r="AH36" s="344">
        <f t="shared" si="19"/>
        <v>4</v>
      </c>
      <c r="AI36" s="206">
        <f t="shared" si="19"/>
        <v>0</v>
      </c>
      <c r="AJ36" s="206">
        <f t="shared" si="19"/>
        <v>0</v>
      </c>
      <c r="AK36" s="344">
        <f t="shared" si="19"/>
        <v>0</v>
      </c>
      <c r="AL36" s="206">
        <f t="shared" si="19"/>
        <v>2</v>
      </c>
      <c r="AM36" s="206">
        <f t="shared" si="19"/>
        <v>2</v>
      </c>
      <c r="AN36" s="346">
        <f t="shared" si="19"/>
        <v>4</v>
      </c>
    </row>
    <row r="37" spans="1:40">
      <c r="A37" s="209" t="s">
        <v>63</v>
      </c>
      <c r="B37" s="153"/>
      <c r="C37" s="153"/>
      <c r="D37" s="153"/>
      <c r="E37" s="160"/>
      <c r="F37" s="160"/>
      <c r="G37" s="160"/>
      <c r="H37" s="160"/>
      <c r="I37" s="160"/>
      <c r="J37" s="160"/>
      <c r="K37" s="160"/>
      <c r="L37" s="160"/>
      <c r="M37" s="160"/>
      <c r="N37" s="160"/>
      <c r="O37" s="160"/>
      <c r="P37" s="160"/>
      <c r="Q37" s="160"/>
      <c r="R37" s="160"/>
      <c r="S37" s="160"/>
      <c r="T37" s="160"/>
      <c r="U37" s="160"/>
      <c r="V37" s="160"/>
      <c r="Y37" s="109" t="s">
        <v>144</v>
      </c>
    </row>
    <row r="38" spans="1:40">
      <c r="A38" s="672" t="s">
        <v>256</v>
      </c>
      <c r="B38" s="672"/>
      <c r="C38" s="672"/>
      <c r="D38" s="672"/>
      <c r="E38" s="672"/>
      <c r="F38" s="672"/>
      <c r="G38" s="672"/>
      <c r="H38" s="672"/>
      <c r="I38" s="672"/>
      <c r="J38" s="672"/>
      <c r="K38" s="672"/>
      <c r="L38" s="672"/>
      <c r="M38" s="672"/>
      <c r="N38" s="672"/>
      <c r="O38" s="672"/>
      <c r="P38" s="672"/>
      <c r="Q38" s="672"/>
      <c r="R38" s="672"/>
      <c r="S38" s="672"/>
      <c r="T38" s="672"/>
      <c r="U38" s="672"/>
      <c r="V38" s="672"/>
    </row>
    <row r="39" spans="1:40" ht="19.5" customHeight="1">
      <c r="A39" s="150" t="s">
        <v>252</v>
      </c>
      <c r="W39" s="322"/>
      <c r="X39" s="322"/>
      <c r="Y39" s="322"/>
      <c r="Z39" s="322"/>
      <c r="AA39" s="322"/>
      <c r="AC39" s="676" t="s">
        <v>315</v>
      </c>
      <c r="AD39" s="676"/>
      <c r="AE39" s="676"/>
      <c r="AF39" s="676"/>
      <c r="AG39" s="676"/>
      <c r="AH39" s="676"/>
      <c r="AI39" s="676"/>
      <c r="AJ39" s="676"/>
      <c r="AK39" s="676"/>
      <c r="AL39" s="676"/>
      <c r="AM39" s="112"/>
      <c r="AN39" s="112"/>
    </row>
    <row r="40" spans="1:40" ht="14.25" customHeight="1">
      <c r="A40" s="150" t="s">
        <v>291</v>
      </c>
      <c r="AC40" s="160"/>
      <c r="AD40" s="160"/>
      <c r="AE40" s="160"/>
      <c r="AF40" s="160"/>
      <c r="AG40" s="141" t="s">
        <v>140</v>
      </c>
      <c r="AH40" s="116"/>
      <c r="AI40" s="116"/>
      <c r="AJ40" s="116"/>
      <c r="AK40" s="116"/>
      <c r="AL40" s="116"/>
      <c r="AM40" s="116"/>
      <c r="AN40" s="116"/>
    </row>
    <row r="41" spans="1:40" ht="15" customHeight="1">
      <c r="A41" s="672" t="s">
        <v>306</v>
      </c>
      <c r="B41" s="672"/>
      <c r="C41" s="672"/>
      <c r="D41" s="672"/>
      <c r="E41" s="672"/>
      <c r="F41" s="672"/>
      <c r="G41" s="672"/>
      <c r="H41" s="672"/>
      <c r="I41" s="672"/>
      <c r="J41" s="672"/>
      <c r="K41" s="672"/>
      <c r="L41" s="672"/>
      <c r="M41" s="672"/>
      <c r="N41" s="672"/>
      <c r="O41" s="672"/>
      <c r="P41" s="672"/>
      <c r="Q41" s="672"/>
      <c r="R41" s="672"/>
      <c r="S41" s="672"/>
      <c r="T41" s="672"/>
      <c r="U41" s="672"/>
      <c r="V41" s="672"/>
      <c r="AD41" s="112"/>
      <c r="AF41" s="146"/>
      <c r="AH41" s="146"/>
      <c r="AI41" s="146"/>
      <c r="AJ41" s="144"/>
    </row>
    <row r="42" spans="1:40">
      <c r="A42" s="672"/>
      <c r="B42" s="672"/>
      <c r="C42" s="672"/>
      <c r="D42" s="672"/>
      <c r="E42" s="672"/>
      <c r="F42" s="672"/>
      <c r="G42" s="672"/>
      <c r="H42" s="672"/>
      <c r="I42" s="672"/>
      <c r="J42" s="672"/>
      <c r="K42" s="672"/>
      <c r="L42" s="672"/>
      <c r="M42" s="672"/>
      <c r="N42" s="672"/>
      <c r="O42" s="672"/>
      <c r="P42" s="672"/>
      <c r="Q42" s="672"/>
      <c r="R42" s="672"/>
      <c r="S42" s="672"/>
      <c r="T42" s="672"/>
      <c r="U42" s="672"/>
      <c r="V42" s="672"/>
    </row>
  </sheetData>
  <mergeCells count="62">
    <mergeCell ref="A41:V42"/>
    <mergeCell ref="A33:D33"/>
    <mergeCell ref="A34:D34"/>
    <mergeCell ref="A35:D35"/>
    <mergeCell ref="A36:D36"/>
    <mergeCell ref="A38:V38"/>
    <mergeCell ref="A13:B13"/>
    <mergeCell ref="K10:M10"/>
    <mergeCell ref="N10:P10"/>
    <mergeCell ref="AC39:AL39"/>
    <mergeCell ref="A26:B26"/>
    <mergeCell ref="A28:D28"/>
    <mergeCell ref="A29:D29"/>
    <mergeCell ref="A30:D30"/>
    <mergeCell ref="A31:D31"/>
    <mergeCell ref="A32:D32"/>
    <mergeCell ref="A25:B25"/>
    <mergeCell ref="A14:B14"/>
    <mergeCell ref="A15:B15"/>
    <mergeCell ref="A16:B16"/>
    <mergeCell ref="A17:B17"/>
    <mergeCell ref="A18:B18"/>
    <mergeCell ref="A19:B19"/>
    <mergeCell ref="A20:B20"/>
    <mergeCell ref="A21:B21"/>
    <mergeCell ref="A22:B22"/>
    <mergeCell ref="A23:B23"/>
    <mergeCell ref="A24:B24"/>
    <mergeCell ref="A12:B12"/>
    <mergeCell ref="AJ7:AN7"/>
    <mergeCell ref="A9:B11"/>
    <mergeCell ref="C9:C11"/>
    <mergeCell ref="D9:D11"/>
    <mergeCell ref="E9:G10"/>
    <mergeCell ref="H9:M9"/>
    <mergeCell ref="N9:V9"/>
    <mergeCell ref="W9:AE9"/>
    <mergeCell ref="AF9:AN9"/>
    <mergeCell ref="H10:J10"/>
    <mergeCell ref="AE7:AI7"/>
    <mergeCell ref="AC10:AE10"/>
    <mergeCell ref="AF10:AH10"/>
    <mergeCell ref="Z10:AB10"/>
    <mergeCell ref="AI10:AK10"/>
    <mergeCell ref="AL10:AN10"/>
    <mergeCell ref="W10:Y10"/>
    <mergeCell ref="C5:E5"/>
    <mergeCell ref="A7:B7"/>
    <mergeCell ref="C7:P7"/>
    <mergeCell ref="U7:X7"/>
    <mergeCell ref="Y7:AC7"/>
    <mergeCell ref="Q10:S10"/>
    <mergeCell ref="T10:V10"/>
    <mergeCell ref="B1:AN1"/>
    <mergeCell ref="A2:AN2"/>
    <mergeCell ref="A3:AN3"/>
    <mergeCell ref="G4:H4"/>
    <mergeCell ref="I4:J4"/>
    <mergeCell ref="L4:M4"/>
    <mergeCell ref="N4:U4"/>
    <mergeCell ref="W4:X4"/>
    <mergeCell ref="Y4:AF4"/>
  </mergeCells>
  <pageMargins left="0.47" right="0.12" top="0.36" bottom="0.23" header="0.3" footer="0.17"/>
  <pageSetup paperSize="9" scale="6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A1:AN42"/>
  <sheetViews>
    <sheetView showGridLines="0" zoomScaleNormal="100" workbookViewId="0">
      <selection activeCell="I18" sqref="I18"/>
    </sheetView>
  </sheetViews>
  <sheetFormatPr defaultRowHeight="16.5"/>
  <cols>
    <col min="1" max="1" width="17.28515625" style="150" customWidth="1"/>
    <col min="2" max="2" width="12.28515625" style="150" customWidth="1"/>
    <col min="3" max="3" width="7.85546875" style="150" customWidth="1"/>
    <col min="4" max="4" width="10.28515625" style="150" customWidth="1"/>
    <col min="5" max="8" width="4.7109375" style="150" customWidth="1"/>
    <col min="9" max="9" width="4.28515625" style="150" customWidth="1"/>
    <col min="10" max="37" width="4.7109375" style="150" customWidth="1"/>
    <col min="38" max="38" width="4.140625" style="150" customWidth="1"/>
    <col min="39" max="39" width="4" style="150" customWidth="1"/>
    <col min="40" max="40" width="5.140625" style="150" customWidth="1"/>
    <col min="41" max="16384" width="9.140625" style="150"/>
  </cols>
  <sheetData>
    <row r="1" spans="1:40">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1:40" ht="27">
      <c r="A2" s="688" t="s">
        <v>195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row>
    <row r="3" spans="1:40" ht="27" customHeight="1">
      <c r="A3" s="684" t="s">
        <v>261</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row>
    <row r="4" spans="1:40" ht="20.25" customHeight="1">
      <c r="B4" s="175"/>
      <c r="C4" s="175"/>
      <c r="D4" s="175"/>
      <c r="E4" s="175"/>
      <c r="F4" s="175"/>
      <c r="G4" s="687" t="s">
        <v>208</v>
      </c>
      <c r="H4" s="686"/>
      <c r="I4" s="678" t="s">
        <v>307</v>
      </c>
      <c r="J4" s="679"/>
      <c r="K4" s="265"/>
      <c r="L4" s="687" t="s">
        <v>209</v>
      </c>
      <c r="M4" s="686"/>
      <c r="N4" s="680" t="s">
        <v>308</v>
      </c>
      <c r="O4" s="681"/>
      <c r="P4" s="681"/>
      <c r="Q4" s="681"/>
      <c r="R4" s="681"/>
      <c r="S4" s="681"/>
      <c r="T4" s="681"/>
      <c r="U4" s="682"/>
      <c r="V4" s="175"/>
      <c r="W4" s="687" t="s">
        <v>210</v>
      </c>
      <c r="X4" s="686"/>
      <c r="Y4" s="680" t="s">
        <v>320</v>
      </c>
      <c r="Z4" s="681"/>
      <c r="AA4" s="681"/>
      <c r="AB4" s="681"/>
      <c r="AC4" s="681"/>
      <c r="AD4" s="681"/>
      <c r="AE4" s="681"/>
      <c r="AF4" s="682"/>
      <c r="AG4" s="175"/>
      <c r="AH4" s="175"/>
      <c r="AI4" s="175"/>
      <c r="AJ4" s="175"/>
      <c r="AK4" s="175"/>
      <c r="AL4" s="175"/>
      <c r="AM4" s="175"/>
      <c r="AN4" s="175"/>
    </row>
    <row r="5" spans="1:40" s="112" customFormat="1" ht="21.75" customHeight="1">
      <c r="A5" s="116"/>
      <c r="B5" s="335" t="s">
        <v>211</v>
      </c>
      <c r="C5" s="678">
        <v>309766</v>
      </c>
      <c r="D5" s="683"/>
      <c r="E5" s="679"/>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1:40" s="112" customFormat="1" ht="10.5" customHeight="1">
      <c r="A6" s="116"/>
      <c r="B6" s="264"/>
      <c r="C6" s="333"/>
      <c r="D6" s="333"/>
      <c r="E6" s="333"/>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row>
    <row r="7" spans="1:40" s="175" customFormat="1" ht="26.25" customHeight="1">
      <c r="A7" s="685" t="s">
        <v>212</v>
      </c>
      <c r="B7" s="686"/>
      <c r="C7" s="678" t="s">
        <v>334</v>
      </c>
      <c r="D7" s="683"/>
      <c r="E7" s="683"/>
      <c r="F7" s="683"/>
      <c r="G7" s="683"/>
      <c r="H7" s="683"/>
      <c r="I7" s="683"/>
      <c r="J7" s="683"/>
      <c r="K7" s="683"/>
      <c r="L7" s="683"/>
      <c r="M7" s="683"/>
      <c r="N7" s="683"/>
      <c r="O7" s="683"/>
      <c r="P7" s="679"/>
      <c r="Q7" s="264"/>
      <c r="R7" s="264"/>
      <c r="S7" s="264"/>
      <c r="T7" s="264"/>
      <c r="U7" s="685" t="s">
        <v>207</v>
      </c>
      <c r="V7" s="685"/>
      <c r="W7" s="685"/>
      <c r="X7" s="686"/>
      <c r="Y7" s="678" t="s">
        <v>321</v>
      </c>
      <c r="Z7" s="683"/>
      <c r="AA7" s="683"/>
      <c r="AB7" s="683"/>
      <c r="AC7" s="679"/>
      <c r="AD7" s="264"/>
      <c r="AE7" s="685" t="s">
        <v>276</v>
      </c>
      <c r="AF7" s="685"/>
      <c r="AG7" s="685"/>
      <c r="AH7" s="685"/>
      <c r="AI7" s="686"/>
      <c r="AJ7" s="678" t="s">
        <v>339</v>
      </c>
      <c r="AK7" s="683"/>
      <c r="AL7" s="683"/>
      <c r="AM7" s="683"/>
      <c r="AN7" s="679"/>
    </row>
    <row r="8" spans="1:40" ht="6.75" customHeight="1" thickBot="1"/>
    <row r="9" spans="1:40" s="338" customFormat="1" ht="35.25" customHeight="1" thickBot="1">
      <c r="A9" s="707" t="s">
        <v>79</v>
      </c>
      <c r="B9" s="708"/>
      <c r="C9" s="713" t="s">
        <v>213</v>
      </c>
      <c r="D9" s="707" t="s">
        <v>214</v>
      </c>
      <c r="E9" s="707" t="s">
        <v>110</v>
      </c>
      <c r="F9" s="716"/>
      <c r="G9" s="708"/>
      <c r="H9" s="690" t="s">
        <v>168</v>
      </c>
      <c r="I9" s="690"/>
      <c r="J9" s="690"/>
      <c r="K9" s="690"/>
      <c r="L9" s="690"/>
      <c r="M9" s="690"/>
      <c r="N9" s="689" t="s">
        <v>171</v>
      </c>
      <c r="O9" s="690"/>
      <c r="P9" s="690"/>
      <c r="Q9" s="690"/>
      <c r="R9" s="690"/>
      <c r="S9" s="690"/>
      <c r="T9" s="690"/>
      <c r="U9" s="690"/>
      <c r="V9" s="691"/>
      <c r="W9" s="690" t="s">
        <v>47</v>
      </c>
      <c r="X9" s="690"/>
      <c r="Y9" s="690"/>
      <c r="Z9" s="690"/>
      <c r="AA9" s="690"/>
      <c r="AB9" s="690"/>
      <c r="AC9" s="690"/>
      <c r="AD9" s="690"/>
      <c r="AE9" s="690"/>
      <c r="AF9" s="689" t="s">
        <v>46</v>
      </c>
      <c r="AG9" s="690"/>
      <c r="AH9" s="690"/>
      <c r="AI9" s="690"/>
      <c r="AJ9" s="690"/>
      <c r="AK9" s="690"/>
      <c r="AL9" s="690"/>
      <c r="AM9" s="690"/>
      <c r="AN9" s="691"/>
    </row>
    <row r="10" spans="1:40" s="338" customFormat="1" ht="60.75" customHeight="1">
      <c r="A10" s="709"/>
      <c r="B10" s="710"/>
      <c r="C10" s="714"/>
      <c r="D10" s="709"/>
      <c r="E10" s="709"/>
      <c r="F10" s="617"/>
      <c r="G10" s="710"/>
      <c r="H10" s="692" t="s">
        <v>254</v>
      </c>
      <c r="I10" s="693"/>
      <c r="J10" s="694"/>
      <c r="K10" s="695" t="s">
        <v>255</v>
      </c>
      <c r="L10" s="695"/>
      <c r="M10" s="696"/>
      <c r="N10" s="697" t="s">
        <v>173</v>
      </c>
      <c r="O10" s="698"/>
      <c r="P10" s="698"/>
      <c r="Q10" s="699" t="s">
        <v>174</v>
      </c>
      <c r="R10" s="700"/>
      <c r="S10" s="701"/>
      <c r="T10" s="699" t="s">
        <v>175</v>
      </c>
      <c r="U10" s="700"/>
      <c r="V10" s="702"/>
      <c r="W10" s="697" t="s">
        <v>173</v>
      </c>
      <c r="X10" s="698"/>
      <c r="Y10" s="698"/>
      <c r="Z10" s="699" t="s">
        <v>174</v>
      </c>
      <c r="AA10" s="700"/>
      <c r="AB10" s="701"/>
      <c r="AC10" s="699" t="s">
        <v>175</v>
      </c>
      <c r="AD10" s="700"/>
      <c r="AE10" s="702"/>
      <c r="AF10" s="697" t="s">
        <v>173</v>
      </c>
      <c r="AG10" s="698"/>
      <c r="AH10" s="698"/>
      <c r="AI10" s="699" t="s">
        <v>174</v>
      </c>
      <c r="AJ10" s="700"/>
      <c r="AK10" s="701"/>
      <c r="AL10" s="699" t="s">
        <v>175</v>
      </c>
      <c r="AM10" s="700"/>
      <c r="AN10" s="702"/>
    </row>
    <row r="11" spans="1:40" ht="16.5" customHeight="1" thickBot="1">
      <c r="A11" s="711"/>
      <c r="B11" s="712"/>
      <c r="C11" s="715"/>
      <c r="D11" s="711"/>
      <c r="E11" s="9" t="s">
        <v>2</v>
      </c>
      <c r="F11" s="10" t="s">
        <v>3</v>
      </c>
      <c r="G11" s="11" t="s">
        <v>109</v>
      </c>
      <c r="H11" s="9" t="s">
        <v>2</v>
      </c>
      <c r="I11" s="10" t="s">
        <v>3</v>
      </c>
      <c r="J11" s="10" t="s">
        <v>109</v>
      </c>
      <c r="K11" s="10" t="s">
        <v>2</v>
      </c>
      <c r="L11" s="10" t="s">
        <v>3</v>
      </c>
      <c r="M11" s="12" t="s">
        <v>109</v>
      </c>
      <c r="N11" s="9" t="s">
        <v>2</v>
      </c>
      <c r="O11" s="10" t="s">
        <v>3</v>
      </c>
      <c r="P11" s="10" t="s">
        <v>109</v>
      </c>
      <c r="Q11" s="10" t="s">
        <v>2</v>
      </c>
      <c r="R11" s="10" t="s">
        <v>3</v>
      </c>
      <c r="S11" s="10" t="s">
        <v>109</v>
      </c>
      <c r="T11" s="10" t="s">
        <v>2</v>
      </c>
      <c r="U11" s="10" t="s">
        <v>3</v>
      </c>
      <c r="V11" s="11" t="s">
        <v>109</v>
      </c>
      <c r="W11" s="9" t="s">
        <v>2</v>
      </c>
      <c r="X11" s="10" t="s">
        <v>3</v>
      </c>
      <c r="Y11" s="10" t="s">
        <v>109</v>
      </c>
      <c r="Z11" s="10" t="s">
        <v>2</v>
      </c>
      <c r="AA11" s="10" t="s">
        <v>3</v>
      </c>
      <c r="AB11" s="10" t="s">
        <v>109</v>
      </c>
      <c r="AC11" s="10" t="s">
        <v>2</v>
      </c>
      <c r="AD11" s="10" t="s">
        <v>3</v>
      </c>
      <c r="AE11" s="11" t="s">
        <v>109</v>
      </c>
      <c r="AF11" s="13" t="s">
        <v>2</v>
      </c>
      <c r="AG11" s="10" t="s">
        <v>3</v>
      </c>
      <c r="AH11" s="10" t="s">
        <v>109</v>
      </c>
      <c r="AI11" s="10" t="s">
        <v>2</v>
      </c>
      <c r="AJ11" s="10" t="s">
        <v>3</v>
      </c>
      <c r="AK11" s="10" t="s">
        <v>109</v>
      </c>
      <c r="AL11" s="10" t="s">
        <v>2</v>
      </c>
      <c r="AM11" s="10" t="s">
        <v>3</v>
      </c>
      <c r="AN11" s="11" t="s">
        <v>109</v>
      </c>
    </row>
    <row r="12" spans="1:40" ht="18" customHeight="1">
      <c r="A12" s="705" t="s">
        <v>329</v>
      </c>
      <c r="B12" s="706"/>
      <c r="C12" s="177">
        <v>7</v>
      </c>
      <c r="D12" s="178" t="s">
        <v>323</v>
      </c>
      <c r="E12" s="339">
        <v>10</v>
      </c>
      <c r="F12" s="331">
        <v>18</v>
      </c>
      <c r="G12" s="329">
        <f t="shared" ref="G12:G17" si="0">E12+F12</f>
        <v>28</v>
      </c>
      <c r="H12" s="339">
        <v>8</v>
      </c>
      <c r="I12" s="331">
        <v>17.399999999999999</v>
      </c>
      <c r="J12" s="329">
        <f t="shared" ref="J12:J17" si="1">H12+I12</f>
        <v>25.4</v>
      </c>
      <c r="K12" s="331">
        <f>(H12/E12)*100</f>
        <v>80</v>
      </c>
      <c r="L12" s="331">
        <f>(I12/F12)*100</f>
        <v>96.666666666666657</v>
      </c>
      <c r="M12" s="329">
        <f>(J12/G12)*100</f>
        <v>90.714285714285708</v>
      </c>
      <c r="N12" s="339">
        <v>2</v>
      </c>
      <c r="O12" s="331">
        <v>0</v>
      </c>
      <c r="P12" s="329">
        <f t="shared" ref="P12:P17" si="2">N12+O12</f>
        <v>2</v>
      </c>
      <c r="Q12" s="331">
        <v>0</v>
      </c>
      <c r="R12" s="331">
        <v>0</v>
      </c>
      <c r="S12" s="329">
        <f t="shared" ref="S12:S17" si="3">Q12+R12</f>
        <v>0</v>
      </c>
      <c r="T12" s="331">
        <f>N12+Q12</f>
        <v>2</v>
      </c>
      <c r="U12" s="331">
        <f>O12+R12</f>
        <v>0</v>
      </c>
      <c r="V12" s="329">
        <f t="shared" ref="V12:V17" si="4">T12+U12</f>
        <v>2</v>
      </c>
      <c r="W12" s="339">
        <v>0</v>
      </c>
      <c r="X12" s="331">
        <v>0</v>
      </c>
      <c r="Y12" s="329">
        <f t="shared" ref="Y12:Y17" si="5">W12+X12</f>
        <v>0</v>
      </c>
      <c r="Z12" s="331">
        <v>0</v>
      </c>
      <c r="AA12" s="331">
        <v>0</v>
      </c>
      <c r="AB12" s="329">
        <f t="shared" ref="AB12:AB17" si="6">Z12+AA12</f>
        <v>0</v>
      </c>
      <c r="AC12" s="331">
        <f>W12+Z12</f>
        <v>0</v>
      </c>
      <c r="AD12" s="331">
        <f>X12+AA12</f>
        <v>0</v>
      </c>
      <c r="AE12" s="329">
        <f t="shared" ref="AE12:AE17" si="7">AC12+AD12</f>
        <v>0</v>
      </c>
      <c r="AF12" s="330">
        <v>1</v>
      </c>
      <c r="AG12" s="331">
        <v>0</v>
      </c>
      <c r="AH12" s="329">
        <f t="shared" ref="AH12:AH17" si="8">AF12+AG12</f>
        <v>1</v>
      </c>
      <c r="AI12" s="331">
        <v>0</v>
      </c>
      <c r="AJ12" s="331">
        <v>0</v>
      </c>
      <c r="AK12" s="329">
        <f t="shared" ref="AK12:AK17" si="9">AI12+AJ12</f>
        <v>0</v>
      </c>
      <c r="AL12" s="331">
        <f>AF12+AI12</f>
        <v>1</v>
      </c>
      <c r="AM12" s="331">
        <f>AG12+AJ12</f>
        <v>0</v>
      </c>
      <c r="AN12" s="329">
        <f t="shared" ref="AN12:AN17" si="10">AL12+AM12</f>
        <v>1</v>
      </c>
    </row>
    <row r="13" spans="1:40" ht="20.100000000000001" customHeight="1">
      <c r="A13" s="703" t="s">
        <v>330</v>
      </c>
      <c r="B13" s="704"/>
      <c r="C13" s="179">
        <v>7</v>
      </c>
      <c r="D13" s="336" t="s">
        <v>324</v>
      </c>
      <c r="E13" s="337">
        <v>11</v>
      </c>
      <c r="F13" s="332">
        <v>17</v>
      </c>
      <c r="G13" s="329">
        <f t="shared" si="0"/>
        <v>28</v>
      </c>
      <c r="H13" s="337">
        <v>10</v>
      </c>
      <c r="I13" s="332">
        <v>15</v>
      </c>
      <c r="J13" s="329">
        <f t="shared" si="1"/>
        <v>25</v>
      </c>
      <c r="K13" s="331">
        <f t="shared" ref="K13:M17" si="11">(H13/E13)*100</f>
        <v>90.909090909090907</v>
      </c>
      <c r="L13" s="331">
        <f t="shared" si="11"/>
        <v>88.235294117647058</v>
      </c>
      <c r="M13" s="329">
        <f>(J13/G13)*100</f>
        <v>89.285714285714292</v>
      </c>
      <c r="N13" s="339">
        <v>0</v>
      </c>
      <c r="O13" s="331">
        <v>0</v>
      </c>
      <c r="P13" s="329">
        <f t="shared" si="2"/>
        <v>0</v>
      </c>
      <c r="Q13" s="331">
        <v>0</v>
      </c>
      <c r="R13" s="331">
        <v>0</v>
      </c>
      <c r="S13" s="329">
        <f t="shared" si="3"/>
        <v>0</v>
      </c>
      <c r="T13" s="331">
        <f t="shared" ref="T13:U17" si="12">N13+Q13</f>
        <v>0</v>
      </c>
      <c r="U13" s="331">
        <f t="shared" si="12"/>
        <v>0</v>
      </c>
      <c r="V13" s="329">
        <f t="shared" si="4"/>
        <v>0</v>
      </c>
      <c r="W13" s="339">
        <v>0</v>
      </c>
      <c r="X13" s="331">
        <v>0</v>
      </c>
      <c r="Y13" s="329">
        <f t="shared" si="5"/>
        <v>0</v>
      </c>
      <c r="Z13" s="331">
        <v>0</v>
      </c>
      <c r="AA13" s="331">
        <v>0</v>
      </c>
      <c r="AB13" s="329">
        <f t="shared" si="6"/>
        <v>0</v>
      </c>
      <c r="AC13" s="331">
        <f t="shared" ref="AC13:AD17" si="13">W13+Z13</f>
        <v>0</v>
      </c>
      <c r="AD13" s="331">
        <f t="shared" si="13"/>
        <v>0</v>
      </c>
      <c r="AE13" s="329">
        <f t="shared" si="7"/>
        <v>0</v>
      </c>
      <c r="AF13" s="330">
        <v>1</v>
      </c>
      <c r="AG13" s="331">
        <v>0</v>
      </c>
      <c r="AH13" s="329">
        <f t="shared" si="8"/>
        <v>1</v>
      </c>
      <c r="AI13" s="331">
        <v>0</v>
      </c>
      <c r="AJ13" s="331">
        <v>0</v>
      </c>
      <c r="AK13" s="329">
        <f t="shared" si="9"/>
        <v>0</v>
      </c>
      <c r="AL13" s="331">
        <f t="shared" ref="AL13:AM17" si="14">AF13+AI13</f>
        <v>1</v>
      </c>
      <c r="AM13" s="331">
        <f t="shared" si="14"/>
        <v>0</v>
      </c>
      <c r="AN13" s="329">
        <f t="shared" si="10"/>
        <v>1</v>
      </c>
    </row>
    <row r="14" spans="1:40" ht="20.100000000000001" customHeight="1">
      <c r="A14" s="703" t="s">
        <v>314</v>
      </c>
      <c r="B14" s="704"/>
      <c r="C14" s="179">
        <v>8</v>
      </c>
      <c r="D14" s="336" t="s">
        <v>325</v>
      </c>
      <c r="E14" s="337">
        <v>17</v>
      </c>
      <c r="F14" s="332">
        <v>16</v>
      </c>
      <c r="G14" s="329">
        <f t="shared" si="0"/>
        <v>33</v>
      </c>
      <c r="H14" s="337">
        <v>14</v>
      </c>
      <c r="I14" s="332">
        <v>14</v>
      </c>
      <c r="J14" s="329">
        <f t="shared" si="1"/>
        <v>28</v>
      </c>
      <c r="K14" s="331">
        <f t="shared" si="11"/>
        <v>82.35294117647058</v>
      </c>
      <c r="L14" s="331">
        <f t="shared" si="11"/>
        <v>87.5</v>
      </c>
      <c r="M14" s="329">
        <f>(J14/G14)*100</f>
        <v>84.848484848484844</v>
      </c>
      <c r="N14" s="339">
        <v>4</v>
      </c>
      <c r="O14" s="331">
        <v>0</v>
      </c>
      <c r="P14" s="329">
        <f t="shared" si="2"/>
        <v>4</v>
      </c>
      <c r="Q14" s="331">
        <v>0</v>
      </c>
      <c r="R14" s="331">
        <v>0</v>
      </c>
      <c r="S14" s="329">
        <f t="shared" si="3"/>
        <v>0</v>
      </c>
      <c r="T14" s="331">
        <f t="shared" si="12"/>
        <v>4</v>
      </c>
      <c r="U14" s="331">
        <f t="shared" si="12"/>
        <v>0</v>
      </c>
      <c r="V14" s="329">
        <f t="shared" si="4"/>
        <v>4</v>
      </c>
      <c r="W14" s="339">
        <v>0</v>
      </c>
      <c r="X14" s="331">
        <v>0</v>
      </c>
      <c r="Y14" s="329">
        <f t="shared" si="5"/>
        <v>0</v>
      </c>
      <c r="Z14" s="331">
        <v>0</v>
      </c>
      <c r="AA14" s="331">
        <v>0</v>
      </c>
      <c r="AB14" s="329">
        <f t="shared" si="6"/>
        <v>0</v>
      </c>
      <c r="AC14" s="331">
        <f t="shared" si="13"/>
        <v>0</v>
      </c>
      <c r="AD14" s="331">
        <f t="shared" si="13"/>
        <v>0</v>
      </c>
      <c r="AE14" s="329">
        <f t="shared" si="7"/>
        <v>0</v>
      </c>
      <c r="AF14" s="330">
        <v>0</v>
      </c>
      <c r="AG14" s="331">
        <v>1</v>
      </c>
      <c r="AH14" s="329">
        <f t="shared" si="8"/>
        <v>1</v>
      </c>
      <c r="AI14" s="331">
        <v>0</v>
      </c>
      <c r="AJ14" s="331">
        <v>0</v>
      </c>
      <c r="AK14" s="329">
        <f t="shared" si="9"/>
        <v>0</v>
      </c>
      <c r="AL14" s="331">
        <f t="shared" si="14"/>
        <v>0</v>
      </c>
      <c r="AM14" s="331">
        <f t="shared" si="14"/>
        <v>1</v>
      </c>
      <c r="AN14" s="329">
        <f t="shared" si="10"/>
        <v>1</v>
      </c>
    </row>
    <row r="15" spans="1:40" ht="20.100000000000001" customHeight="1">
      <c r="A15" s="703" t="s">
        <v>331</v>
      </c>
      <c r="B15" s="704"/>
      <c r="C15" s="179">
        <v>8</v>
      </c>
      <c r="D15" s="336" t="s">
        <v>326</v>
      </c>
      <c r="E15" s="337">
        <v>15</v>
      </c>
      <c r="F15" s="332">
        <v>16</v>
      </c>
      <c r="G15" s="329">
        <f t="shared" si="0"/>
        <v>31</v>
      </c>
      <c r="H15" s="337">
        <v>12</v>
      </c>
      <c r="I15" s="332">
        <v>13</v>
      </c>
      <c r="J15" s="329">
        <f t="shared" si="1"/>
        <v>25</v>
      </c>
      <c r="K15" s="331">
        <f t="shared" si="11"/>
        <v>80</v>
      </c>
      <c r="L15" s="331">
        <f t="shared" si="11"/>
        <v>81.25</v>
      </c>
      <c r="M15" s="329">
        <f t="shared" si="11"/>
        <v>80.645161290322577</v>
      </c>
      <c r="N15" s="339">
        <v>2</v>
      </c>
      <c r="O15" s="331">
        <v>0</v>
      </c>
      <c r="P15" s="329">
        <f t="shared" si="2"/>
        <v>2</v>
      </c>
      <c r="Q15" s="331">
        <v>0</v>
      </c>
      <c r="R15" s="331">
        <v>0</v>
      </c>
      <c r="S15" s="329">
        <f t="shared" si="3"/>
        <v>0</v>
      </c>
      <c r="T15" s="331">
        <f t="shared" si="12"/>
        <v>2</v>
      </c>
      <c r="U15" s="331">
        <f t="shared" si="12"/>
        <v>0</v>
      </c>
      <c r="V15" s="329">
        <f t="shared" si="4"/>
        <v>2</v>
      </c>
      <c r="W15" s="339">
        <v>0</v>
      </c>
      <c r="X15" s="331">
        <v>0</v>
      </c>
      <c r="Y15" s="329">
        <f t="shared" si="5"/>
        <v>0</v>
      </c>
      <c r="Z15" s="331">
        <v>0</v>
      </c>
      <c r="AA15" s="331">
        <v>0</v>
      </c>
      <c r="AB15" s="329">
        <f t="shared" si="6"/>
        <v>0</v>
      </c>
      <c r="AC15" s="331">
        <f t="shared" si="13"/>
        <v>0</v>
      </c>
      <c r="AD15" s="331">
        <f t="shared" si="13"/>
        <v>0</v>
      </c>
      <c r="AE15" s="329">
        <f t="shared" si="7"/>
        <v>0</v>
      </c>
      <c r="AF15" s="330">
        <v>0</v>
      </c>
      <c r="AG15" s="331">
        <v>0</v>
      </c>
      <c r="AH15" s="329">
        <f t="shared" si="8"/>
        <v>0</v>
      </c>
      <c r="AI15" s="331">
        <v>0</v>
      </c>
      <c r="AJ15" s="331">
        <v>0</v>
      </c>
      <c r="AK15" s="329">
        <f t="shared" si="9"/>
        <v>0</v>
      </c>
      <c r="AL15" s="331">
        <f t="shared" si="14"/>
        <v>0</v>
      </c>
      <c r="AM15" s="331">
        <f t="shared" si="14"/>
        <v>0</v>
      </c>
      <c r="AN15" s="329">
        <f t="shared" si="10"/>
        <v>0</v>
      </c>
    </row>
    <row r="16" spans="1:40" ht="20.100000000000001" customHeight="1">
      <c r="A16" s="703" t="s">
        <v>332</v>
      </c>
      <c r="B16" s="704"/>
      <c r="C16" s="179">
        <v>9</v>
      </c>
      <c r="D16" s="336" t="s">
        <v>327</v>
      </c>
      <c r="E16" s="337">
        <v>20</v>
      </c>
      <c r="F16" s="332">
        <v>25</v>
      </c>
      <c r="G16" s="329">
        <f t="shared" si="0"/>
        <v>45</v>
      </c>
      <c r="H16" s="337">
        <v>16</v>
      </c>
      <c r="I16" s="332">
        <v>24</v>
      </c>
      <c r="J16" s="329">
        <f t="shared" si="1"/>
        <v>40</v>
      </c>
      <c r="K16" s="331">
        <f t="shared" si="11"/>
        <v>80</v>
      </c>
      <c r="L16" s="331">
        <f t="shared" si="11"/>
        <v>96</v>
      </c>
      <c r="M16" s="329">
        <f t="shared" si="11"/>
        <v>88.888888888888886</v>
      </c>
      <c r="N16" s="339">
        <v>3</v>
      </c>
      <c r="O16" s="331">
        <v>0</v>
      </c>
      <c r="P16" s="329">
        <f t="shared" si="2"/>
        <v>3</v>
      </c>
      <c r="Q16" s="331">
        <v>0</v>
      </c>
      <c r="R16" s="331">
        <v>0</v>
      </c>
      <c r="S16" s="329">
        <f t="shared" si="3"/>
        <v>0</v>
      </c>
      <c r="T16" s="331">
        <f t="shared" si="12"/>
        <v>3</v>
      </c>
      <c r="U16" s="331">
        <f t="shared" si="12"/>
        <v>0</v>
      </c>
      <c r="V16" s="329">
        <f t="shared" si="4"/>
        <v>3</v>
      </c>
      <c r="W16" s="339">
        <v>0</v>
      </c>
      <c r="X16" s="331">
        <v>0</v>
      </c>
      <c r="Y16" s="329">
        <f t="shared" si="5"/>
        <v>0</v>
      </c>
      <c r="Z16" s="331">
        <v>0</v>
      </c>
      <c r="AA16" s="331">
        <v>0</v>
      </c>
      <c r="AB16" s="329">
        <f t="shared" si="6"/>
        <v>0</v>
      </c>
      <c r="AC16" s="331">
        <f t="shared" si="13"/>
        <v>0</v>
      </c>
      <c r="AD16" s="331">
        <f t="shared" si="13"/>
        <v>0</v>
      </c>
      <c r="AE16" s="329">
        <f t="shared" si="7"/>
        <v>0</v>
      </c>
      <c r="AF16" s="330">
        <v>0</v>
      </c>
      <c r="AG16" s="331">
        <v>0</v>
      </c>
      <c r="AH16" s="329">
        <f t="shared" si="8"/>
        <v>0</v>
      </c>
      <c r="AI16" s="331">
        <v>0</v>
      </c>
      <c r="AJ16" s="331">
        <v>0</v>
      </c>
      <c r="AK16" s="329">
        <f t="shared" si="9"/>
        <v>0</v>
      </c>
      <c r="AL16" s="331">
        <f t="shared" si="14"/>
        <v>0</v>
      </c>
      <c r="AM16" s="331">
        <f t="shared" si="14"/>
        <v>0</v>
      </c>
      <c r="AN16" s="329">
        <f t="shared" si="10"/>
        <v>0</v>
      </c>
    </row>
    <row r="17" spans="1:40" ht="20.100000000000001" customHeight="1">
      <c r="A17" s="703" t="s">
        <v>333</v>
      </c>
      <c r="B17" s="704"/>
      <c r="C17" s="179">
        <v>10</v>
      </c>
      <c r="D17" s="336" t="s">
        <v>328</v>
      </c>
      <c r="E17" s="337">
        <v>14</v>
      </c>
      <c r="F17" s="332">
        <v>14</v>
      </c>
      <c r="G17" s="329">
        <f t="shared" si="0"/>
        <v>28</v>
      </c>
      <c r="H17" s="337">
        <v>10.75</v>
      </c>
      <c r="I17" s="332">
        <v>12.15</v>
      </c>
      <c r="J17" s="329">
        <f t="shared" si="1"/>
        <v>22.9</v>
      </c>
      <c r="K17" s="331">
        <f t="shared" si="11"/>
        <v>76.785714285714292</v>
      </c>
      <c r="L17" s="331">
        <f t="shared" si="11"/>
        <v>86.785714285714292</v>
      </c>
      <c r="M17" s="329">
        <f>(J17/G17)*100</f>
        <v>81.785714285714278</v>
      </c>
      <c r="N17" s="339">
        <v>0</v>
      </c>
      <c r="O17" s="331">
        <v>0</v>
      </c>
      <c r="P17" s="329">
        <f t="shared" si="2"/>
        <v>0</v>
      </c>
      <c r="Q17" s="331">
        <v>0</v>
      </c>
      <c r="R17" s="331">
        <v>0</v>
      </c>
      <c r="S17" s="329">
        <f t="shared" si="3"/>
        <v>0</v>
      </c>
      <c r="T17" s="331">
        <f t="shared" si="12"/>
        <v>0</v>
      </c>
      <c r="U17" s="331">
        <f t="shared" si="12"/>
        <v>0</v>
      </c>
      <c r="V17" s="329">
        <f t="shared" si="4"/>
        <v>0</v>
      </c>
      <c r="W17" s="339">
        <v>0</v>
      </c>
      <c r="X17" s="331">
        <v>0</v>
      </c>
      <c r="Y17" s="329">
        <f t="shared" si="5"/>
        <v>0</v>
      </c>
      <c r="Z17" s="331">
        <v>0</v>
      </c>
      <c r="AA17" s="331">
        <v>0</v>
      </c>
      <c r="AB17" s="329">
        <f t="shared" si="6"/>
        <v>0</v>
      </c>
      <c r="AC17" s="331">
        <f t="shared" si="13"/>
        <v>0</v>
      </c>
      <c r="AD17" s="331">
        <f t="shared" si="13"/>
        <v>0</v>
      </c>
      <c r="AE17" s="329">
        <f t="shared" si="7"/>
        <v>0</v>
      </c>
      <c r="AF17" s="330">
        <v>0</v>
      </c>
      <c r="AG17" s="331">
        <v>1</v>
      </c>
      <c r="AH17" s="329">
        <f t="shared" si="8"/>
        <v>1</v>
      </c>
      <c r="AI17" s="331">
        <v>0</v>
      </c>
      <c r="AJ17" s="331">
        <v>0</v>
      </c>
      <c r="AK17" s="329">
        <f t="shared" si="9"/>
        <v>0</v>
      </c>
      <c r="AL17" s="331">
        <f t="shared" si="14"/>
        <v>0</v>
      </c>
      <c r="AM17" s="331">
        <f t="shared" si="14"/>
        <v>1</v>
      </c>
      <c r="AN17" s="329">
        <f t="shared" si="10"/>
        <v>1</v>
      </c>
    </row>
    <row r="18" spans="1:40" ht="20.100000000000001" customHeight="1">
      <c r="A18" s="703"/>
      <c r="B18" s="704"/>
      <c r="C18" s="179"/>
      <c r="D18" s="336"/>
      <c r="E18" s="181"/>
      <c r="F18" s="182"/>
      <c r="G18" s="329"/>
      <c r="H18" s="181"/>
      <c r="I18" s="182"/>
      <c r="J18" s="329"/>
      <c r="K18" s="182"/>
      <c r="L18" s="182"/>
      <c r="M18" s="173"/>
      <c r="N18" s="181"/>
      <c r="O18" s="182"/>
      <c r="P18" s="182"/>
      <c r="Q18" s="182"/>
      <c r="R18" s="182"/>
      <c r="S18" s="182"/>
      <c r="T18" s="182"/>
      <c r="U18" s="182"/>
      <c r="V18" s="183"/>
      <c r="W18" s="181"/>
      <c r="X18" s="182"/>
      <c r="Y18" s="182"/>
      <c r="Z18" s="182"/>
      <c r="AA18" s="182"/>
      <c r="AB18" s="182"/>
      <c r="AC18" s="182"/>
      <c r="AD18" s="182"/>
      <c r="AE18" s="183"/>
      <c r="AF18" s="174"/>
      <c r="AG18" s="182"/>
      <c r="AH18" s="182"/>
      <c r="AI18" s="182"/>
      <c r="AJ18" s="182"/>
      <c r="AK18" s="182"/>
      <c r="AL18" s="182"/>
      <c r="AM18" s="182"/>
      <c r="AN18" s="183"/>
    </row>
    <row r="19" spans="1:40" ht="20.100000000000001" hidden="1" customHeight="1">
      <c r="A19" s="703"/>
      <c r="B19" s="704"/>
      <c r="C19" s="179"/>
      <c r="D19" s="336"/>
      <c r="E19" s="181"/>
      <c r="F19" s="182"/>
      <c r="G19" s="329"/>
      <c r="H19" s="181"/>
      <c r="I19" s="182"/>
      <c r="J19" s="329"/>
      <c r="K19" s="182"/>
      <c r="L19" s="182"/>
      <c r="M19" s="173"/>
      <c r="N19" s="181"/>
      <c r="O19" s="182"/>
      <c r="P19" s="182"/>
      <c r="Q19" s="182"/>
      <c r="R19" s="182"/>
      <c r="S19" s="182"/>
      <c r="T19" s="182"/>
      <c r="U19" s="182"/>
      <c r="V19" s="183"/>
      <c r="W19" s="181"/>
      <c r="X19" s="182"/>
      <c r="Y19" s="182"/>
      <c r="Z19" s="182"/>
      <c r="AA19" s="182"/>
      <c r="AB19" s="182"/>
      <c r="AC19" s="182"/>
      <c r="AD19" s="182"/>
      <c r="AE19" s="183"/>
      <c r="AF19" s="174"/>
      <c r="AG19" s="182"/>
      <c r="AH19" s="182"/>
      <c r="AI19" s="182"/>
      <c r="AJ19" s="182"/>
      <c r="AK19" s="182"/>
      <c r="AL19" s="182"/>
      <c r="AM19" s="182"/>
      <c r="AN19" s="183"/>
    </row>
    <row r="20" spans="1:40" ht="20.100000000000001" hidden="1" customHeight="1">
      <c r="A20" s="703"/>
      <c r="B20" s="704"/>
      <c r="C20" s="179"/>
      <c r="D20" s="336"/>
      <c r="E20" s="181"/>
      <c r="F20" s="182"/>
      <c r="G20" s="329"/>
      <c r="H20" s="181"/>
      <c r="I20" s="182"/>
      <c r="J20" s="329"/>
      <c r="K20" s="182"/>
      <c r="L20" s="182"/>
      <c r="M20" s="173"/>
      <c r="N20" s="181"/>
      <c r="O20" s="182"/>
      <c r="P20" s="182"/>
      <c r="Q20" s="182"/>
      <c r="R20" s="182"/>
      <c r="S20" s="182"/>
      <c r="T20" s="182"/>
      <c r="U20" s="182"/>
      <c r="V20" s="183"/>
      <c r="W20" s="181"/>
      <c r="X20" s="182"/>
      <c r="Y20" s="182"/>
      <c r="Z20" s="182"/>
      <c r="AA20" s="182"/>
      <c r="AB20" s="182"/>
      <c r="AC20" s="182"/>
      <c r="AD20" s="182"/>
      <c r="AE20" s="183"/>
      <c r="AF20" s="174"/>
      <c r="AG20" s="182"/>
      <c r="AH20" s="182"/>
      <c r="AI20" s="182"/>
      <c r="AJ20" s="182"/>
      <c r="AK20" s="182"/>
      <c r="AL20" s="182"/>
      <c r="AM20" s="182"/>
      <c r="AN20" s="183"/>
    </row>
    <row r="21" spans="1:40" ht="20.100000000000001" hidden="1" customHeight="1">
      <c r="A21" s="703"/>
      <c r="B21" s="704"/>
      <c r="C21" s="179"/>
      <c r="D21" s="336"/>
      <c r="E21" s="181"/>
      <c r="F21" s="182"/>
      <c r="G21" s="329"/>
      <c r="H21" s="181"/>
      <c r="I21" s="182"/>
      <c r="J21" s="329"/>
      <c r="K21" s="182"/>
      <c r="L21" s="182"/>
      <c r="M21" s="173"/>
      <c r="N21" s="181"/>
      <c r="O21" s="182"/>
      <c r="P21" s="182"/>
      <c r="Q21" s="182"/>
      <c r="R21" s="182"/>
      <c r="S21" s="182"/>
      <c r="T21" s="182"/>
      <c r="U21" s="182"/>
      <c r="V21" s="183"/>
      <c r="W21" s="181"/>
      <c r="X21" s="182"/>
      <c r="Y21" s="182"/>
      <c r="Z21" s="182"/>
      <c r="AA21" s="182"/>
      <c r="AB21" s="182"/>
      <c r="AC21" s="182"/>
      <c r="AD21" s="182"/>
      <c r="AE21" s="183"/>
      <c r="AF21" s="174"/>
      <c r="AG21" s="182"/>
      <c r="AH21" s="182"/>
      <c r="AI21" s="182"/>
      <c r="AJ21" s="182"/>
      <c r="AK21" s="182"/>
      <c r="AL21" s="182"/>
      <c r="AM21" s="182"/>
      <c r="AN21" s="183"/>
    </row>
    <row r="22" spans="1:40" ht="20.100000000000001" customHeight="1">
      <c r="A22" s="703"/>
      <c r="B22" s="704"/>
      <c r="C22" s="179"/>
      <c r="D22" s="336"/>
      <c r="E22" s="181"/>
      <c r="F22" s="182"/>
      <c r="G22" s="329"/>
      <c r="H22" s="181"/>
      <c r="I22" s="182"/>
      <c r="J22" s="329"/>
      <c r="K22" s="182"/>
      <c r="L22" s="182"/>
      <c r="M22" s="173"/>
      <c r="N22" s="181"/>
      <c r="O22" s="182"/>
      <c r="P22" s="182"/>
      <c r="Q22" s="182"/>
      <c r="R22" s="182"/>
      <c r="S22" s="182"/>
      <c r="T22" s="182"/>
      <c r="U22" s="182"/>
      <c r="V22" s="183"/>
      <c r="W22" s="181"/>
      <c r="X22" s="182"/>
      <c r="Y22" s="182"/>
      <c r="Z22" s="182"/>
      <c r="AA22" s="182"/>
      <c r="AB22" s="182"/>
      <c r="AC22" s="182"/>
      <c r="AD22" s="182"/>
      <c r="AE22" s="183"/>
      <c r="AF22" s="174"/>
      <c r="AG22" s="182"/>
      <c r="AH22" s="182"/>
      <c r="AI22" s="182"/>
      <c r="AJ22" s="182"/>
      <c r="AK22" s="182"/>
      <c r="AL22" s="182"/>
      <c r="AM22" s="182"/>
      <c r="AN22" s="183"/>
    </row>
    <row r="23" spans="1:40" ht="20.100000000000001" customHeight="1">
      <c r="A23" s="703"/>
      <c r="B23" s="704"/>
      <c r="C23" s="179"/>
      <c r="D23" s="336"/>
      <c r="E23" s="181"/>
      <c r="F23" s="182"/>
      <c r="G23" s="329"/>
      <c r="H23" s="181"/>
      <c r="I23" s="182"/>
      <c r="J23" s="329"/>
      <c r="K23" s="182"/>
      <c r="L23" s="182"/>
      <c r="M23" s="173"/>
      <c r="N23" s="181"/>
      <c r="O23" s="182"/>
      <c r="P23" s="182"/>
      <c r="Q23" s="182"/>
      <c r="R23" s="182"/>
      <c r="S23" s="182"/>
      <c r="T23" s="182"/>
      <c r="U23" s="182"/>
      <c r="V23" s="183"/>
      <c r="W23" s="181"/>
      <c r="X23" s="182"/>
      <c r="Y23" s="182"/>
      <c r="Z23" s="182"/>
      <c r="AA23" s="182"/>
      <c r="AB23" s="182"/>
      <c r="AC23" s="182"/>
      <c r="AD23" s="182"/>
      <c r="AE23" s="183"/>
      <c r="AF23" s="174"/>
      <c r="AG23" s="182"/>
      <c r="AH23" s="182"/>
      <c r="AI23" s="182"/>
      <c r="AJ23" s="182"/>
      <c r="AK23" s="182"/>
      <c r="AL23" s="182"/>
      <c r="AM23" s="182"/>
      <c r="AN23" s="183"/>
    </row>
    <row r="24" spans="1:40" ht="20.100000000000001" customHeight="1">
      <c r="A24" s="703"/>
      <c r="B24" s="704"/>
      <c r="C24" s="179"/>
      <c r="D24" s="336"/>
      <c r="E24" s="181"/>
      <c r="F24" s="182"/>
      <c r="G24" s="329"/>
      <c r="H24" s="181"/>
      <c r="I24" s="182"/>
      <c r="J24" s="329"/>
      <c r="K24" s="182"/>
      <c r="L24" s="182"/>
      <c r="M24" s="173"/>
      <c r="N24" s="181"/>
      <c r="O24" s="182"/>
      <c r="P24" s="182"/>
      <c r="Q24" s="182"/>
      <c r="R24" s="182"/>
      <c r="S24" s="182"/>
      <c r="T24" s="182"/>
      <c r="U24" s="182"/>
      <c r="V24" s="183"/>
      <c r="W24" s="181"/>
      <c r="X24" s="182"/>
      <c r="Y24" s="182"/>
      <c r="Z24" s="182"/>
      <c r="AA24" s="182"/>
      <c r="AB24" s="182"/>
      <c r="AC24" s="182"/>
      <c r="AD24" s="182"/>
      <c r="AE24" s="183"/>
      <c r="AF24" s="174"/>
      <c r="AG24" s="182"/>
      <c r="AH24" s="182"/>
      <c r="AI24" s="182"/>
      <c r="AJ24" s="182"/>
      <c r="AK24" s="182"/>
      <c r="AL24" s="182"/>
      <c r="AM24" s="182"/>
      <c r="AN24" s="183"/>
    </row>
    <row r="25" spans="1:40" ht="20.100000000000001" customHeight="1">
      <c r="A25" s="703"/>
      <c r="B25" s="704"/>
      <c r="C25" s="184"/>
      <c r="D25" s="185"/>
      <c r="E25" s="186"/>
      <c r="F25" s="187"/>
      <c r="G25" s="329"/>
      <c r="H25" s="186"/>
      <c r="I25" s="187"/>
      <c r="J25" s="329"/>
      <c r="K25" s="187"/>
      <c r="L25" s="187"/>
      <c r="M25" s="189"/>
      <c r="N25" s="186"/>
      <c r="O25" s="187"/>
      <c r="P25" s="187"/>
      <c r="Q25" s="187"/>
      <c r="R25" s="187"/>
      <c r="S25" s="187"/>
      <c r="T25" s="187"/>
      <c r="U25" s="187"/>
      <c r="V25" s="188"/>
      <c r="W25" s="186"/>
      <c r="X25" s="187"/>
      <c r="Y25" s="187"/>
      <c r="Z25" s="187"/>
      <c r="AA25" s="187"/>
      <c r="AB25" s="187"/>
      <c r="AC25" s="187"/>
      <c r="AD25" s="187"/>
      <c r="AE25" s="188"/>
      <c r="AF25" s="190"/>
      <c r="AG25" s="187"/>
      <c r="AH25" s="187"/>
      <c r="AI25" s="187"/>
      <c r="AJ25" s="187"/>
      <c r="AK25" s="187"/>
      <c r="AL25" s="187"/>
      <c r="AM25" s="187"/>
      <c r="AN25" s="188"/>
    </row>
    <row r="26" spans="1:40" ht="20.100000000000001" customHeight="1" thickBot="1">
      <c r="A26" s="703"/>
      <c r="B26" s="704"/>
      <c r="C26" s="184"/>
      <c r="D26" s="185"/>
      <c r="E26" s="186"/>
      <c r="F26" s="187"/>
      <c r="G26" s="329"/>
      <c r="H26" s="186"/>
      <c r="I26" s="187"/>
      <c r="J26" s="329"/>
      <c r="K26" s="187"/>
      <c r="L26" s="187"/>
      <c r="M26" s="189"/>
      <c r="N26" s="186"/>
      <c r="O26" s="187"/>
      <c r="P26" s="187"/>
      <c r="Q26" s="187"/>
      <c r="R26" s="187"/>
      <c r="S26" s="187"/>
      <c r="T26" s="187"/>
      <c r="U26" s="187"/>
      <c r="V26" s="188"/>
      <c r="W26" s="186"/>
      <c r="X26" s="187"/>
      <c r="Y26" s="187"/>
      <c r="Z26" s="187"/>
      <c r="AA26" s="187"/>
      <c r="AB26" s="187"/>
      <c r="AC26" s="187"/>
      <c r="AD26" s="187"/>
      <c r="AE26" s="188"/>
      <c r="AF26" s="190"/>
      <c r="AG26" s="187"/>
      <c r="AH26" s="187"/>
      <c r="AI26" s="187"/>
      <c r="AJ26" s="187"/>
      <c r="AK26" s="187"/>
      <c r="AL26" s="187"/>
      <c r="AM26" s="187"/>
      <c r="AN26" s="188"/>
    </row>
    <row r="27" spans="1:40" ht="20.100000000000001" customHeight="1" thickBot="1">
      <c r="A27" s="191" t="s">
        <v>80</v>
      </c>
      <c r="B27" s="192"/>
      <c r="C27" s="192"/>
      <c r="D27" s="193"/>
      <c r="E27" s="194"/>
      <c r="F27" s="195"/>
      <c r="G27" s="196"/>
      <c r="H27" s="194"/>
      <c r="I27" s="195"/>
      <c r="J27" s="195"/>
      <c r="K27" s="195"/>
      <c r="L27" s="195"/>
      <c r="M27" s="197"/>
      <c r="N27" s="194"/>
      <c r="O27" s="195"/>
      <c r="P27" s="195"/>
      <c r="Q27" s="195"/>
      <c r="R27" s="195"/>
      <c r="S27" s="195"/>
      <c r="T27" s="195"/>
      <c r="U27" s="195"/>
      <c r="V27" s="196"/>
      <c r="W27" s="194"/>
      <c r="X27" s="195"/>
      <c r="Y27" s="195"/>
      <c r="Z27" s="195"/>
      <c r="AA27" s="195"/>
      <c r="AB27" s="195"/>
      <c r="AC27" s="195"/>
      <c r="AD27" s="195"/>
      <c r="AE27" s="196"/>
      <c r="AF27" s="198"/>
      <c r="AG27" s="195"/>
      <c r="AH27" s="195"/>
      <c r="AI27" s="195"/>
      <c r="AJ27" s="195"/>
      <c r="AK27" s="195"/>
      <c r="AL27" s="195"/>
      <c r="AM27" s="195"/>
      <c r="AN27" s="196"/>
    </row>
    <row r="28" spans="1:40" ht="20.100000000000001" customHeight="1">
      <c r="A28" s="720" t="s">
        <v>81</v>
      </c>
      <c r="B28" s="721"/>
      <c r="C28" s="721"/>
      <c r="D28" s="722"/>
      <c r="E28" s="174"/>
      <c r="F28" s="182"/>
      <c r="G28" s="183"/>
      <c r="H28" s="181"/>
      <c r="I28" s="182"/>
      <c r="J28" s="182"/>
      <c r="K28" s="182"/>
      <c r="L28" s="182"/>
      <c r="M28" s="173"/>
      <c r="N28" s="181"/>
      <c r="O28" s="182"/>
      <c r="P28" s="182"/>
      <c r="Q28" s="182"/>
      <c r="R28" s="182"/>
      <c r="S28" s="182"/>
      <c r="T28" s="182"/>
      <c r="U28" s="182"/>
      <c r="V28" s="183"/>
      <c r="W28" s="181"/>
      <c r="X28" s="182"/>
      <c r="Y28" s="182"/>
      <c r="Z28" s="182"/>
      <c r="AA28" s="182"/>
      <c r="AB28" s="182"/>
      <c r="AC28" s="182"/>
      <c r="AD28" s="182"/>
      <c r="AE28" s="183"/>
      <c r="AF28" s="174"/>
      <c r="AG28" s="182"/>
      <c r="AH28" s="182"/>
      <c r="AI28" s="182"/>
      <c r="AJ28" s="182"/>
      <c r="AK28" s="182"/>
      <c r="AL28" s="182"/>
      <c r="AM28" s="182"/>
      <c r="AN28" s="183"/>
    </row>
    <row r="29" spans="1:40" ht="20.100000000000001" customHeight="1">
      <c r="A29" s="717" t="s">
        <v>111</v>
      </c>
      <c r="B29" s="718"/>
      <c r="C29" s="718"/>
      <c r="D29" s="719"/>
      <c r="E29" s="174">
        <f>E12+E13</f>
        <v>21</v>
      </c>
      <c r="F29" s="182">
        <f>F12+F13</f>
        <v>35</v>
      </c>
      <c r="G29" s="340">
        <f>E29+F29</f>
        <v>56</v>
      </c>
      <c r="H29" s="181">
        <f>H12+H13</f>
        <v>18</v>
      </c>
      <c r="I29" s="182">
        <f t="shared" ref="I29:AN29" si="15">I12+I13</f>
        <v>32.4</v>
      </c>
      <c r="J29" s="343">
        <f t="shared" si="15"/>
        <v>50.4</v>
      </c>
      <c r="K29" s="181">
        <f t="shared" ref="K29:M30" si="16">(H29/E29)*100</f>
        <v>85.714285714285708</v>
      </c>
      <c r="L29" s="181">
        <f t="shared" si="16"/>
        <v>92.571428571428569</v>
      </c>
      <c r="M29" s="343">
        <f t="shared" si="16"/>
        <v>90</v>
      </c>
      <c r="N29" s="339">
        <f t="shared" si="15"/>
        <v>2</v>
      </c>
      <c r="O29" s="331">
        <f t="shared" si="15"/>
        <v>0</v>
      </c>
      <c r="P29" s="329">
        <f t="shared" si="15"/>
        <v>2</v>
      </c>
      <c r="Q29" s="339">
        <f t="shared" si="15"/>
        <v>0</v>
      </c>
      <c r="R29" s="331">
        <f t="shared" si="15"/>
        <v>0</v>
      </c>
      <c r="S29" s="329">
        <f t="shared" si="15"/>
        <v>0</v>
      </c>
      <c r="T29" s="339">
        <f t="shared" si="15"/>
        <v>2</v>
      </c>
      <c r="U29" s="331">
        <f t="shared" si="15"/>
        <v>0</v>
      </c>
      <c r="V29" s="329">
        <f t="shared" si="15"/>
        <v>2</v>
      </c>
      <c r="W29" s="339">
        <f t="shared" si="15"/>
        <v>0</v>
      </c>
      <c r="X29" s="331">
        <f t="shared" si="15"/>
        <v>0</v>
      </c>
      <c r="Y29" s="329">
        <f t="shared" si="15"/>
        <v>0</v>
      </c>
      <c r="Z29" s="339">
        <f t="shared" si="15"/>
        <v>0</v>
      </c>
      <c r="AA29" s="331">
        <f t="shared" si="15"/>
        <v>0</v>
      </c>
      <c r="AB29" s="329">
        <f t="shared" si="15"/>
        <v>0</v>
      </c>
      <c r="AC29" s="339">
        <f t="shared" si="15"/>
        <v>0</v>
      </c>
      <c r="AD29" s="331">
        <f t="shared" si="15"/>
        <v>0</v>
      </c>
      <c r="AE29" s="329">
        <f t="shared" si="15"/>
        <v>0</v>
      </c>
      <c r="AF29" s="339">
        <f t="shared" si="15"/>
        <v>2</v>
      </c>
      <c r="AG29" s="331">
        <f t="shared" si="15"/>
        <v>0</v>
      </c>
      <c r="AH29" s="329">
        <f t="shared" si="15"/>
        <v>2</v>
      </c>
      <c r="AI29" s="339">
        <f t="shared" si="15"/>
        <v>0</v>
      </c>
      <c r="AJ29" s="331">
        <f t="shared" si="15"/>
        <v>0</v>
      </c>
      <c r="AK29" s="329">
        <f t="shared" si="15"/>
        <v>0</v>
      </c>
      <c r="AL29" s="339">
        <f t="shared" si="15"/>
        <v>2</v>
      </c>
      <c r="AM29" s="331">
        <f t="shared" si="15"/>
        <v>0</v>
      </c>
      <c r="AN29" s="329">
        <f t="shared" si="15"/>
        <v>2</v>
      </c>
    </row>
    <row r="30" spans="1:40" ht="20.100000000000001" customHeight="1">
      <c r="A30" s="717" t="s">
        <v>112</v>
      </c>
      <c r="B30" s="718"/>
      <c r="C30" s="718"/>
      <c r="D30" s="719"/>
      <c r="E30" s="174">
        <f>E14+E15</f>
        <v>32</v>
      </c>
      <c r="F30" s="182">
        <f>F14+F15</f>
        <v>32</v>
      </c>
      <c r="G30" s="340">
        <f>E30+F30</f>
        <v>64</v>
      </c>
      <c r="H30" s="181">
        <f>H14+H15</f>
        <v>26</v>
      </c>
      <c r="I30" s="182">
        <f t="shared" ref="I30:AN30" si="17">I14+I15</f>
        <v>27</v>
      </c>
      <c r="J30" s="343">
        <f t="shared" si="17"/>
        <v>53</v>
      </c>
      <c r="K30" s="181">
        <f t="shared" si="16"/>
        <v>81.25</v>
      </c>
      <c r="L30" s="181">
        <f t="shared" si="16"/>
        <v>84.375</v>
      </c>
      <c r="M30" s="343">
        <f t="shared" si="16"/>
        <v>82.8125</v>
      </c>
      <c r="N30" s="339">
        <f t="shared" si="17"/>
        <v>6</v>
      </c>
      <c r="O30" s="331">
        <f t="shared" si="17"/>
        <v>0</v>
      </c>
      <c r="P30" s="329">
        <f t="shared" si="17"/>
        <v>6</v>
      </c>
      <c r="Q30" s="339">
        <f t="shared" si="17"/>
        <v>0</v>
      </c>
      <c r="R30" s="331">
        <f t="shared" si="17"/>
        <v>0</v>
      </c>
      <c r="S30" s="329">
        <f t="shared" si="17"/>
        <v>0</v>
      </c>
      <c r="T30" s="339">
        <f t="shared" si="17"/>
        <v>6</v>
      </c>
      <c r="U30" s="331">
        <f t="shared" si="17"/>
        <v>0</v>
      </c>
      <c r="V30" s="329">
        <f t="shared" si="17"/>
        <v>6</v>
      </c>
      <c r="W30" s="339">
        <f t="shared" si="17"/>
        <v>0</v>
      </c>
      <c r="X30" s="331">
        <f t="shared" si="17"/>
        <v>0</v>
      </c>
      <c r="Y30" s="329">
        <f t="shared" si="17"/>
        <v>0</v>
      </c>
      <c r="Z30" s="339">
        <f t="shared" si="17"/>
        <v>0</v>
      </c>
      <c r="AA30" s="331">
        <f t="shared" si="17"/>
        <v>0</v>
      </c>
      <c r="AB30" s="329">
        <f t="shared" si="17"/>
        <v>0</v>
      </c>
      <c r="AC30" s="339">
        <f t="shared" si="17"/>
        <v>0</v>
      </c>
      <c r="AD30" s="331">
        <f t="shared" si="17"/>
        <v>0</v>
      </c>
      <c r="AE30" s="329">
        <f t="shared" si="17"/>
        <v>0</v>
      </c>
      <c r="AF30" s="339">
        <f t="shared" si="17"/>
        <v>0</v>
      </c>
      <c r="AG30" s="331">
        <f t="shared" si="17"/>
        <v>1</v>
      </c>
      <c r="AH30" s="329">
        <f t="shared" si="17"/>
        <v>1</v>
      </c>
      <c r="AI30" s="339">
        <f t="shared" si="17"/>
        <v>0</v>
      </c>
      <c r="AJ30" s="331">
        <f t="shared" si="17"/>
        <v>0</v>
      </c>
      <c r="AK30" s="329">
        <f t="shared" si="17"/>
        <v>0</v>
      </c>
      <c r="AL30" s="339">
        <f t="shared" si="17"/>
        <v>0</v>
      </c>
      <c r="AM30" s="331">
        <f t="shared" si="17"/>
        <v>1</v>
      </c>
      <c r="AN30" s="329">
        <f t="shared" si="17"/>
        <v>1</v>
      </c>
    </row>
    <row r="31" spans="1:40" ht="20.100000000000001" customHeight="1">
      <c r="A31" s="717" t="s">
        <v>113</v>
      </c>
      <c r="B31" s="718"/>
      <c r="C31" s="718"/>
      <c r="D31" s="719"/>
      <c r="E31" s="174">
        <f>E16</f>
        <v>20</v>
      </c>
      <c r="F31" s="182">
        <f>F16</f>
        <v>25</v>
      </c>
      <c r="G31" s="340">
        <f>E31+F31</f>
        <v>45</v>
      </c>
      <c r="H31" s="181">
        <f>H16</f>
        <v>16</v>
      </c>
      <c r="I31" s="182">
        <f t="shared" ref="I31:AN32" si="18">I16</f>
        <v>24</v>
      </c>
      <c r="J31" s="343">
        <f t="shared" si="18"/>
        <v>40</v>
      </c>
      <c r="K31" s="181">
        <f t="shared" si="18"/>
        <v>80</v>
      </c>
      <c r="L31" s="181">
        <f t="shared" si="18"/>
        <v>96</v>
      </c>
      <c r="M31" s="343">
        <f>(J31/G31)*100</f>
        <v>88.888888888888886</v>
      </c>
      <c r="N31" s="339">
        <f t="shared" si="18"/>
        <v>3</v>
      </c>
      <c r="O31" s="331">
        <f t="shared" si="18"/>
        <v>0</v>
      </c>
      <c r="P31" s="329">
        <f t="shared" si="18"/>
        <v>3</v>
      </c>
      <c r="Q31" s="339">
        <f t="shared" si="18"/>
        <v>0</v>
      </c>
      <c r="R31" s="331">
        <f t="shared" si="18"/>
        <v>0</v>
      </c>
      <c r="S31" s="329">
        <f t="shared" si="18"/>
        <v>0</v>
      </c>
      <c r="T31" s="339">
        <f t="shared" si="18"/>
        <v>3</v>
      </c>
      <c r="U31" s="331">
        <f t="shared" si="18"/>
        <v>0</v>
      </c>
      <c r="V31" s="329">
        <f t="shared" si="18"/>
        <v>3</v>
      </c>
      <c r="W31" s="339">
        <f t="shared" si="18"/>
        <v>0</v>
      </c>
      <c r="X31" s="331">
        <f t="shared" si="18"/>
        <v>0</v>
      </c>
      <c r="Y31" s="329">
        <f t="shared" si="18"/>
        <v>0</v>
      </c>
      <c r="Z31" s="339">
        <f t="shared" si="18"/>
        <v>0</v>
      </c>
      <c r="AA31" s="331">
        <f t="shared" si="18"/>
        <v>0</v>
      </c>
      <c r="AB31" s="329">
        <f t="shared" si="18"/>
        <v>0</v>
      </c>
      <c r="AC31" s="339">
        <f t="shared" si="18"/>
        <v>0</v>
      </c>
      <c r="AD31" s="331">
        <f t="shared" si="18"/>
        <v>0</v>
      </c>
      <c r="AE31" s="329">
        <f t="shared" si="18"/>
        <v>0</v>
      </c>
      <c r="AF31" s="339">
        <f t="shared" si="18"/>
        <v>0</v>
      </c>
      <c r="AG31" s="331">
        <f t="shared" si="18"/>
        <v>0</v>
      </c>
      <c r="AH31" s="329">
        <f t="shared" si="18"/>
        <v>0</v>
      </c>
      <c r="AI31" s="339">
        <f t="shared" si="18"/>
        <v>0</v>
      </c>
      <c r="AJ31" s="331">
        <f t="shared" si="18"/>
        <v>0</v>
      </c>
      <c r="AK31" s="329">
        <f t="shared" si="18"/>
        <v>0</v>
      </c>
      <c r="AL31" s="339">
        <f t="shared" si="18"/>
        <v>0</v>
      </c>
      <c r="AM31" s="331">
        <f t="shared" si="18"/>
        <v>0</v>
      </c>
      <c r="AN31" s="329">
        <f t="shared" si="18"/>
        <v>0</v>
      </c>
    </row>
    <row r="32" spans="1:40" ht="20.100000000000001" customHeight="1">
      <c r="A32" s="717" t="s">
        <v>114</v>
      </c>
      <c r="B32" s="718"/>
      <c r="C32" s="718"/>
      <c r="D32" s="719"/>
      <c r="E32" s="174">
        <f>E17</f>
        <v>14</v>
      </c>
      <c r="F32" s="182">
        <f>F17</f>
        <v>14</v>
      </c>
      <c r="G32" s="340">
        <f>E32+F32</f>
        <v>28</v>
      </c>
      <c r="H32" s="181">
        <f>H17</f>
        <v>10.75</v>
      </c>
      <c r="I32" s="182">
        <f t="shared" si="18"/>
        <v>12.15</v>
      </c>
      <c r="J32" s="343">
        <f t="shared" si="18"/>
        <v>22.9</v>
      </c>
      <c r="K32" s="181">
        <f t="shared" si="18"/>
        <v>76.785714285714292</v>
      </c>
      <c r="L32" s="181">
        <f t="shared" si="18"/>
        <v>86.785714285714292</v>
      </c>
      <c r="M32" s="343">
        <f>(J32/G32)*100</f>
        <v>81.785714285714278</v>
      </c>
      <c r="N32" s="339">
        <f t="shared" si="18"/>
        <v>0</v>
      </c>
      <c r="O32" s="331">
        <f t="shared" si="18"/>
        <v>0</v>
      </c>
      <c r="P32" s="329">
        <f t="shared" si="18"/>
        <v>0</v>
      </c>
      <c r="Q32" s="339">
        <f t="shared" si="18"/>
        <v>0</v>
      </c>
      <c r="R32" s="331">
        <f t="shared" si="18"/>
        <v>0</v>
      </c>
      <c r="S32" s="329">
        <f t="shared" si="18"/>
        <v>0</v>
      </c>
      <c r="T32" s="339">
        <f t="shared" si="18"/>
        <v>0</v>
      </c>
      <c r="U32" s="331">
        <f t="shared" si="18"/>
        <v>0</v>
      </c>
      <c r="V32" s="329">
        <f t="shared" si="18"/>
        <v>0</v>
      </c>
      <c r="W32" s="339">
        <f t="shared" si="18"/>
        <v>0</v>
      </c>
      <c r="X32" s="331">
        <f t="shared" si="18"/>
        <v>0</v>
      </c>
      <c r="Y32" s="329">
        <f t="shared" si="18"/>
        <v>0</v>
      </c>
      <c r="Z32" s="339">
        <f t="shared" si="18"/>
        <v>0</v>
      </c>
      <c r="AA32" s="331">
        <f t="shared" si="18"/>
        <v>0</v>
      </c>
      <c r="AB32" s="329">
        <f t="shared" si="18"/>
        <v>0</v>
      </c>
      <c r="AC32" s="339">
        <f t="shared" si="18"/>
        <v>0</v>
      </c>
      <c r="AD32" s="331">
        <f t="shared" si="18"/>
        <v>0</v>
      </c>
      <c r="AE32" s="329">
        <f t="shared" si="18"/>
        <v>0</v>
      </c>
      <c r="AF32" s="339">
        <f t="shared" si="18"/>
        <v>0</v>
      </c>
      <c r="AG32" s="331">
        <f t="shared" si="18"/>
        <v>1</v>
      </c>
      <c r="AH32" s="329">
        <f t="shared" si="18"/>
        <v>1</v>
      </c>
      <c r="AI32" s="339">
        <f t="shared" si="18"/>
        <v>0</v>
      </c>
      <c r="AJ32" s="331">
        <f t="shared" si="18"/>
        <v>0</v>
      </c>
      <c r="AK32" s="329">
        <f t="shared" si="18"/>
        <v>0</v>
      </c>
      <c r="AL32" s="339">
        <f t="shared" si="18"/>
        <v>0</v>
      </c>
      <c r="AM32" s="331">
        <f t="shared" si="18"/>
        <v>1</v>
      </c>
      <c r="AN32" s="329">
        <f t="shared" si="18"/>
        <v>1</v>
      </c>
    </row>
    <row r="33" spans="1:40" ht="20.100000000000001" customHeight="1">
      <c r="A33" s="717" t="s">
        <v>115</v>
      </c>
      <c r="B33" s="718"/>
      <c r="C33" s="718"/>
      <c r="D33" s="719"/>
      <c r="E33" s="174"/>
      <c r="F33" s="182"/>
      <c r="G33" s="340"/>
      <c r="H33" s="181"/>
      <c r="I33" s="182"/>
      <c r="J33" s="182"/>
      <c r="K33" s="182"/>
      <c r="L33" s="182"/>
      <c r="M33" s="173"/>
      <c r="N33" s="181"/>
      <c r="O33" s="182"/>
      <c r="P33" s="182"/>
      <c r="Q33" s="182"/>
      <c r="R33" s="182"/>
      <c r="S33" s="182"/>
      <c r="T33" s="182"/>
      <c r="U33" s="182"/>
      <c r="V33" s="183"/>
      <c r="W33" s="181"/>
      <c r="X33" s="182"/>
      <c r="Y33" s="182"/>
      <c r="Z33" s="182"/>
      <c r="AA33" s="182"/>
      <c r="AB33" s="182"/>
      <c r="AC33" s="182"/>
      <c r="AD33" s="182"/>
      <c r="AE33" s="183"/>
      <c r="AF33" s="174"/>
      <c r="AG33" s="182"/>
      <c r="AH33" s="182"/>
      <c r="AI33" s="182"/>
      <c r="AJ33" s="182"/>
      <c r="AK33" s="182"/>
      <c r="AL33" s="182"/>
      <c r="AM33" s="182"/>
      <c r="AN33" s="183"/>
    </row>
    <row r="34" spans="1:40" ht="20.100000000000001" customHeight="1">
      <c r="A34" s="717" t="s">
        <v>116</v>
      </c>
      <c r="B34" s="718"/>
      <c r="C34" s="718"/>
      <c r="D34" s="719"/>
      <c r="E34" s="174"/>
      <c r="F34" s="182"/>
      <c r="G34" s="340"/>
      <c r="H34" s="181"/>
      <c r="I34" s="182"/>
      <c r="J34" s="182"/>
      <c r="K34" s="182"/>
      <c r="L34" s="182"/>
      <c r="M34" s="173"/>
      <c r="N34" s="181"/>
      <c r="O34" s="182"/>
      <c r="P34" s="182"/>
      <c r="Q34" s="182"/>
      <c r="R34" s="182"/>
      <c r="S34" s="182"/>
      <c r="T34" s="182"/>
      <c r="U34" s="182"/>
      <c r="V34" s="183"/>
      <c r="W34" s="181"/>
      <c r="X34" s="182"/>
      <c r="Y34" s="182"/>
      <c r="Z34" s="182"/>
      <c r="AA34" s="182"/>
      <c r="AB34" s="182"/>
      <c r="AC34" s="182"/>
      <c r="AD34" s="182"/>
      <c r="AE34" s="183"/>
      <c r="AF34" s="174"/>
      <c r="AG34" s="182"/>
      <c r="AH34" s="182"/>
      <c r="AI34" s="182"/>
      <c r="AJ34" s="182"/>
      <c r="AK34" s="182"/>
      <c r="AL34" s="182"/>
      <c r="AM34" s="182"/>
      <c r="AN34" s="183"/>
    </row>
    <row r="35" spans="1:40" ht="20.100000000000001" customHeight="1" thickBot="1">
      <c r="A35" s="726" t="s">
        <v>48</v>
      </c>
      <c r="B35" s="727"/>
      <c r="C35" s="727"/>
      <c r="D35" s="728"/>
      <c r="E35" s="199"/>
      <c r="F35" s="200"/>
      <c r="G35" s="342"/>
      <c r="H35" s="202"/>
      <c r="I35" s="200"/>
      <c r="J35" s="200"/>
      <c r="K35" s="200"/>
      <c r="L35" s="200"/>
      <c r="M35" s="203"/>
      <c r="N35" s="202"/>
      <c r="O35" s="200"/>
      <c r="P35" s="200"/>
      <c r="Q35" s="200"/>
      <c r="R35" s="200"/>
      <c r="S35" s="200"/>
      <c r="T35" s="200"/>
      <c r="U35" s="200"/>
      <c r="V35" s="201"/>
      <c r="W35" s="202"/>
      <c r="X35" s="200"/>
      <c r="Y35" s="200"/>
      <c r="Z35" s="200"/>
      <c r="AA35" s="200"/>
      <c r="AB35" s="200"/>
      <c r="AC35" s="200"/>
      <c r="AD35" s="200"/>
      <c r="AE35" s="201"/>
      <c r="AF35" s="199"/>
      <c r="AG35" s="200"/>
      <c r="AH35" s="200"/>
      <c r="AI35" s="200"/>
      <c r="AJ35" s="200"/>
      <c r="AK35" s="200"/>
      <c r="AL35" s="200"/>
      <c r="AM35" s="200"/>
      <c r="AN35" s="201"/>
    </row>
    <row r="36" spans="1:40" ht="20.100000000000001" customHeight="1" thickTop="1" thickBot="1">
      <c r="A36" s="723" t="s">
        <v>4</v>
      </c>
      <c r="B36" s="724"/>
      <c r="C36" s="724"/>
      <c r="D36" s="725"/>
      <c r="E36" s="204">
        <f>SUM(E29:E35)</f>
        <v>87</v>
      </c>
      <c r="F36" s="204">
        <f>SUM(F29:F35)</f>
        <v>106</v>
      </c>
      <c r="G36" s="341">
        <f>SUM(E36:F36)</f>
        <v>193</v>
      </c>
      <c r="H36" s="205">
        <f>SUM(H29:H32)</f>
        <v>70.75</v>
      </c>
      <c r="I36" s="206">
        <f>SUM(I29:I32)</f>
        <v>95.550000000000011</v>
      </c>
      <c r="J36" s="344">
        <f>SUM(J29:J32)</f>
        <v>166.3</v>
      </c>
      <c r="K36" s="206">
        <f>(H36/E36)*100</f>
        <v>81.321839080459768</v>
      </c>
      <c r="L36" s="206">
        <f>(I36/F36)*100</f>
        <v>90.14150943396227</v>
      </c>
      <c r="M36" s="345">
        <f>(J36/G36)*100</f>
        <v>86.165803108808291</v>
      </c>
      <c r="N36" s="205">
        <f>SUM(N29:N35)</f>
        <v>11</v>
      </c>
      <c r="O36" s="206">
        <f t="shared" ref="O36:AN36" si="19">SUM(O29:O35)</f>
        <v>0</v>
      </c>
      <c r="P36" s="344">
        <f t="shared" si="19"/>
        <v>11</v>
      </c>
      <c r="Q36" s="206">
        <f t="shared" si="19"/>
        <v>0</v>
      </c>
      <c r="R36" s="206">
        <f t="shared" si="19"/>
        <v>0</v>
      </c>
      <c r="S36" s="344">
        <f t="shared" si="19"/>
        <v>0</v>
      </c>
      <c r="T36" s="206">
        <f t="shared" si="19"/>
        <v>11</v>
      </c>
      <c r="U36" s="206">
        <f t="shared" si="19"/>
        <v>0</v>
      </c>
      <c r="V36" s="346">
        <f t="shared" si="19"/>
        <v>11</v>
      </c>
      <c r="W36" s="205">
        <f t="shared" si="19"/>
        <v>0</v>
      </c>
      <c r="X36" s="206">
        <f t="shared" si="19"/>
        <v>0</v>
      </c>
      <c r="Y36" s="344">
        <f t="shared" si="19"/>
        <v>0</v>
      </c>
      <c r="Z36" s="206">
        <f t="shared" si="19"/>
        <v>0</v>
      </c>
      <c r="AA36" s="206">
        <f t="shared" si="19"/>
        <v>0</v>
      </c>
      <c r="AB36" s="344">
        <f t="shared" si="19"/>
        <v>0</v>
      </c>
      <c r="AC36" s="206">
        <f t="shared" si="19"/>
        <v>0</v>
      </c>
      <c r="AD36" s="206">
        <f t="shared" si="19"/>
        <v>0</v>
      </c>
      <c r="AE36" s="346">
        <f t="shared" si="19"/>
        <v>0</v>
      </c>
      <c r="AF36" s="204">
        <f t="shared" si="19"/>
        <v>2</v>
      </c>
      <c r="AG36" s="206">
        <f t="shared" si="19"/>
        <v>2</v>
      </c>
      <c r="AH36" s="344">
        <f t="shared" si="19"/>
        <v>4</v>
      </c>
      <c r="AI36" s="206">
        <f t="shared" si="19"/>
        <v>0</v>
      </c>
      <c r="AJ36" s="206">
        <f t="shared" si="19"/>
        <v>0</v>
      </c>
      <c r="AK36" s="344">
        <f t="shared" si="19"/>
        <v>0</v>
      </c>
      <c r="AL36" s="206">
        <f t="shared" si="19"/>
        <v>2</v>
      </c>
      <c r="AM36" s="206">
        <f t="shared" si="19"/>
        <v>2</v>
      </c>
      <c r="AN36" s="346">
        <f t="shared" si="19"/>
        <v>4</v>
      </c>
    </row>
    <row r="37" spans="1:40">
      <c r="A37" s="209" t="s">
        <v>63</v>
      </c>
      <c r="B37" s="153"/>
      <c r="C37" s="153"/>
      <c r="D37" s="153"/>
      <c r="E37" s="160"/>
      <c r="F37" s="160"/>
      <c r="G37" s="160"/>
      <c r="H37" s="160"/>
      <c r="I37" s="160"/>
      <c r="J37" s="160"/>
      <c r="K37" s="160"/>
      <c r="L37" s="160"/>
      <c r="M37" s="160"/>
      <c r="N37" s="160"/>
      <c r="O37" s="160"/>
      <c r="P37" s="160"/>
      <c r="Q37" s="160"/>
      <c r="R37" s="160"/>
      <c r="S37" s="160"/>
      <c r="T37" s="160"/>
      <c r="U37" s="160"/>
      <c r="V37" s="160"/>
      <c r="Y37" s="109" t="s">
        <v>144</v>
      </c>
    </row>
    <row r="38" spans="1:40">
      <c r="A38" s="672" t="s">
        <v>256</v>
      </c>
      <c r="B38" s="672"/>
      <c r="C38" s="672"/>
      <c r="D38" s="672"/>
      <c r="E38" s="672"/>
      <c r="F38" s="672"/>
      <c r="G38" s="672"/>
      <c r="H38" s="672"/>
      <c r="I38" s="672"/>
      <c r="J38" s="672"/>
      <c r="K38" s="672"/>
      <c r="L38" s="672"/>
      <c r="M38" s="672"/>
      <c r="N38" s="672"/>
      <c r="O38" s="672"/>
      <c r="P38" s="672"/>
      <c r="Q38" s="672"/>
      <c r="R38" s="672"/>
      <c r="S38" s="672"/>
      <c r="T38" s="672"/>
      <c r="U38" s="672"/>
      <c r="V38" s="672"/>
    </row>
    <row r="39" spans="1:40" ht="19.5" customHeight="1">
      <c r="A39" s="150" t="s">
        <v>252</v>
      </c>
      <c r="W39" s="334"/>
      <c r="X39" s="334"/>
      <c r="Y39" s="334"/>
      <c r="Z39" s="334"/>
      <c r="AA39" s="334"/>
      <c r="AC39" s="676" t="s">
        <v>315</v>
      </c>
      <c r="AD39" s="676"/>
      <c r="AE39" s="676"/>
      <c r="AF39" s="676"/>
      <c r="AG39" s="676"/>
      <c r="AH39" s="676"/>
      <c r="AI39" s="676"/>
      <c r="AJ39" s="676"/>
      <c r="AK39" s="676"/>
      <c r="AL39" s="676"/>
      <c r="AM39" s="112"/>
      <c r="AN39" s="112"/>
    </row>
    <row r="40" spans="1:40" ht="14.25" customHeight="1">
      <c r="A40" s="150" t="s">
        <v>291</v>
      </c>
      <c r="AC40" s="160"/>
      <c r="AD40" s="160"/>
      <c r="AE40" s="160"/>
      <c r="AF40" s="160"/>
      <c r="AG40" s="141" t="s">
        <v>140</v>
      </c>
      <c r="AH40" s="116"/>
      <c r="AI40" s="116"/>
      <c r="AJ40" s="116"/>
      <c r="AK40" s="116"/>
      <c r="AL40" s="116"/>
      <c r="AM40" s="116"/>
      <c r="AN40" s="116"/>
    </row>
    <row r="41" spans="1:40" ht="15" customHeight="1">
      <c r="A41" s="672" t="s">
        <v>306</v>
      </c>
      <c r="B41" s="672"/>
      <c r="C41" s="672"/>
      <c r="D41" s="672"/>
      <c r="E41" s="672"/>
      <c r="F41" s="672"/>
      <c r="G41" s="672"/>
      <c r="H41" s="672"/>
      <c r="I41" s="672"/>
      <c r="J41" s="672"/>
      <c r="K41" s="672"/>
      <c r="L41" s="672"/>
      <c r="M41" s="672"/>
      <c r="N41" s="672"/>
      <c r="O41" s="672"/>
      <c r="P41" s="672"/>
      <c r="Q41" s="672"/>
      <c r="R41" s="672"/>
      <c r="S41" s="672"/>
      <c r="T41" s="672"/>
      <c r="U41" s="672"/>
      <c r="V41" s="672"/>
      <c r="AD41" s="112"/>
      <c r="AF41" s="146"/>
      <c r="AH41" s="146"/>
      <c r="AI41" s="146"/>
      <c r="AJ41" s="144"/>
    </row>
    <row r="42" spans="1:40">
      <c r="A42" s="672"/>
      <c r="B42" s="672"/>
      <c r="C42" s="672"/>
      <c r="D42" s="672"/>
      <c r="E42" s="672"/>
      <c r="F42" s="672"/>
      <c r="G42" s="672"/>
      <c r="H42" s="672"/>
      <c r="I42" s="672"/>
      <c r="J42" s="672"/>
      <c r="K42" s="672"/>
      <c r="L42" s="672"/>
      <c r="M42" s="672"/>
      <c r="N42" s="672"/>
      <c r="O42" s="672"/>
      <c r="P42" s="672"/>
      <c r="Q42" s="672"/>
      <c r="R42" s="672"/>
      <c r="S42" s="672"/>
      <c r="T42" s="672"/>
      <c r="U42" s="672"/>
      <c r="V42" s="672"/>
    </row>
  </sheetData>
  <mergeCells count="62">
    <mergeCell ref="B1:AN1"/>
    <mergeCell ref="A2:AN2"/>
    <mergeCell ref="A3:AN3"/>
    <mergeCell ref="G4:H4"/>
    <mergeCell ref="I4:J4"/>
    <mergeCell ref="L4:M4"/>
    <mergeCell ref="N4:U4"/>
    <mergeCell ref="W4:X4"/>
    <mergeCell ref="Y4:AF4"/>
    <mergeCell ref="AI10:AK10"/>
    <mergeCell ref="AL10:AN10"/>
    <mergeCell ref="W10:Y10"/>
    <mergeCell ref="C5:E5"/>
    <mergeCell ref="A7:B7"/>
    <mergeCell ref="C7:P7"/>
    <mergeCell ref="U7:X7"/>
    <mergeCell ref="Y7:AC7"/>
    <mergeCell ref="Q10:S10"/>
    <mergeCell ref="T10:V10"/>
    <mergeCell ref="A24:B24"/>
    <mergeCell ref="A12:B12"/>
    <mergeCell ref="AJ7:AN7"/>
    <mergeCell ref="A9:B11"/>
    <mergeCell ref="C9:C11"/>
    <mergeCell ref="D9:D11"/>
    <mergeCell ref="E9:G10"/>
    <mergeCell ref="H9:M9"/>
    <mergeCell ref="N9:V9"/>
    <mergeCell ref="W9:AE9"/>
    <mergeCell ref="AF9:AN9"/>
    <mergeCell ref="H10:J10"/>
    <mergeCell ref="AE7:AI7"/>
    <mergeCell ref="AC10:AE10"/>
    <mergeCell ref="AF10:AH10"/>
    <mergeCell ref="Z10:AB10"/>
    <mergeCell ref="A19:B19"/>
    <mergeCell ref="A20:B20"/>
    <mergeCell ref="A21:B21"/>
    <mergeCell ref="A22:B22"/>
    <mergeCell ref="A23:B23"/>
    <mergeCell ref="A13:B13"/>
    <mergeCell ref="K10:M10"/>
    <mergeCell ref="N10:P10"/>
    <mergeCell ref="AC39:AL39"/>
    <mergeCell ref="A26:B26"/>
    <mergeCell ref="A28:D28"/>
    <mergeCell ref="A29:D29"/>
    <mergeCell ref="A30:D30"/>
    <mergeCell ref="A31:D31"/>
    <mergeCell ref="A32:D32"/>
    <mergeCell ref="A25:B25"/>
    <mergeCell ref="A14:B14"/>
    <mergeCell ref="A15:B15"/>
    <mergeCell ref="A16:B16"/>
    <mergeCell ref="A17:B17"/>
    <mergeCell ref="A18:B18"/>
    <mergeCell ref="A41:V42"/>
    <mergeCell ref="A33:D33"/>
    <mergeCell ref="A34:D34"/>
    <mergeCell ref="A35:D35"/>
    <mergeCell ref="A36:D36"/>
    <mergeCell ref="A38:V38"/>
  </mergeCells>
  <pageMargins left="0.47" right="0.12" top="0.36" bottom="0.23" header="0.3" footer="0.17"/>
  <pageSetup paperSize="9" scale="6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pageSetUpPr fitToPage="1"/>
  </sheetPr>
  <dimension ref="A1:AN42"/>
  <sheetViews>
    <sheetView showGridLines="0" topLeftCell="A10" zoomScaleNormal="100" workbookViewId="0">
      <selection activeCell="P13" sqref="P13"/>
    </sheetView>
  </sheetViews>
  <sheetFormatPr defaultRowHeight="16.5"/>
  <cols>
    <col min="1" max="1" width="17.28515625" style="150" customWidth="1"/>
    <col min="2" max="2" width="12.28515625" style="150" customWidth="1"/>
    <col min="3" max="3" width="7.85546875" style="150" customWidth="1"/>
    <col min="4" max="4" width="10.28515625" style="150" customWidth="1"/>
    <col min="5" max="8" width="4.7109375" style="150" customWidth="1"/>
    <col min="9" max="9" width="4.28515625" style="150" customWidth="1"/>
    <col min="10" max="37" width="4.7109375" style="150" customWidth="1"/>
    <col min="38" max="38" width="4.140625" style="150" customWidth="1"/>
    <col min="39" max="39" width="4" style="150" customWidth="1"/>
    <col min="40" max="40" width="5.140625" style="150" customWidth="1"/>
    <col min="41" max="16384" width="9.140625" style="150"/>
  </cols>
  <sheetData>
    <row r="1" spans="1:40">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1:40" ht="27">
      <c r="A2" s="688" t="s">
        <v>195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row>
    <row r="3" spans="1:40" ht="27" customHeight="1">
      <c r="A3" s="684" t="s">
        <v>261</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row>
    <row r="4" spans="1:40" ht="20.25" customHeight="1">
      <c r="B4" s="175"/>
      <c r="C4" s="175"/>
      <c r="D4" s="175"/>
      <c r="E4" s="175"/>
      <c r="F4" s="175"/>
      <c r="G4" s="687" t="s">
        <v>208</v>
      </c>
      <c r="H4" s="686"/>
      <c r="I4" s="678" t="s">
        <v>307</v>
      </c>
      <c r="J4" s="679"/>
      <c r="K4" s="265"/>
      <c r="L4" s="687" t="s">
        <v>209</v>
      </c>
      <c r="M4" s="686"/>
      <c r="N4" s="680" t="s">
        <v>308</v>
      </c>
      <c r="O4" s="681"/>
      <c r="P4" s="681"/>
      <c r="Q4" s="681"/>
      <c r="R4" s="681"/>
      <c r="S4" s="681"/>
      <c r="T4" s="681"/>
      <c r="U4" s="682"/>
      <c r="V4" s="175"/>
      <c r="W4" s="687" t="s">
        <v>210</v>
      </c>
      <c r="X4" s="686"/>
      <c r="Y4" s="680" t="s">
        <v>320</v>
      </c>
      <c r="Z4" s="681"/>
      <c r="AA4" s="681"/>
      <c r="AB4" s="681"/>
      <c r="AC4" s="681"/>
      <c r="AD4" s="681"/>
      <c r="AE4" s="681"/>
      <c r="AF4" s="682"/>
      <c r="AG4" s="175"/>
      <c r="AH4" s="175"/>
      <c r="AI4" s="175"/>
      <c r="AJ4" s="175"/>
      <c r="AK4" s="175"/>
      <c r="AL4" s="175"/>
      <c r="AM4" s="175"/>
      <c r="AN4" s="175"/>
    </row>
    <row r="5" spans="1:40" s="112" customFormat="1" ht="21.75" customHeight="1">
      <c r="A5" s="116"/>
      <c r="B5" s="335" t="s">
        <v>211</v>
      </c>
      <c r="C5" s="678">
        <v>309766</v>
      </c>
      <c r="D5" s="683"/>
      <c r="E5" s="679"/>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1:40" s="112" customFormat="1" ht="10.5" customHeight="1">
      <c r="A6" s="116"/>
      <c r="B6" s="264"/>
      <c r="C6" s="333"/>
      <c r="D6" s="333"/>
      <c r="E6" s="333"/>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row>
    <row r="7" spans="1:40" s="175" customFormat="1" ht="26.25" customHeight="1">
      <c r="A7" s="685" t="s">
        <v>212</v>
      </c>
      <c r="B7" s="686"/>
      <c r="C7" s="678" t="s">
        <v>334</v>
      </c>
      <c r="D7" s="683"/>
      <c r="E7" s="683"/>
      <c r="F7" s="683"/>
      <c r="G7" s="683"/>
      <c r="H7" s="683"/>
      <c r="I7" s="683"/>
      <c r="J7" s="683"/>
      <c r="K7" s="683"/>
      <c r="L7" s="683"/>
      <c r="M7" s="683"/>
      <c r="N7" s="683"/>
      <c r="O7" s="683"/>
      <c r="P7" s="679"/>
      <c r="Q7" s="264"/>
      <c r="R7" s="264"/>
      <c r="S7" s="264"/>
      <c r="T7" s="264"/>
      <c r="U7" s="685" t="s">
        <v>207</v>
      </c>
      <c r="V7" s="685"/>
      <c r="W7" s="685"/>
      <c r="X7" s="686"/>
      <c r="Y7" s="678" t="s">
        <v>321</v>
      </c>
      <c r="Z7" s="683"/>
      <c r="AA7" s="683"/>
      <c r="AB7" s="683"/>
      <c r="AC7" s="679"/>
      <c r="AD7" s="264"/>
      <c r="AE7" s="685" t="s">
        <v>276</v>
      </c>
      <c r="AF7" s="685"/>
      <c r="AG7" s="685"/>
      <c r="AH7" s="685"/>
      <c r="AI7" s="686"/>
      <c r="AJ7" s="678" t="s">
        <v>340</v>
      </c>
      <c r="AK7" s="683"/>
      <c r="AL7" s="683"/>
      <c r="AM7" s="683"/>
      <c r="AN7" s="679"/>
    </row>
    <row r="8" spans="1:40" ht="6.75" customHeight="1" thickBot="1"/>
    <row r="9" spans="1:40" s="338" customFormat="1" ht="35.25" customHeight="1" thickBot="1">
      <c r="A9" s="707" t="s">
        <v>79</v>
      </c>
      <c r="B9" s="708"/>
      <c r="C9" s="713" t="s">
        <v>213</v>
      </c>
      <c r="D9" s="707" t="s">
        <v>214</v>
      </c>
      <c r="E9" s="707" t="s">
        <v>110</v>
      </c>
      <c r="F9" s="716"/>
      <c r="G9" s="708"/>
      <c r="H9" s="690" t="s">
        <v>168</v>
      </c>
      <c r="I9" s="690"/>
      <c r="J9" s="690"/>
      <c r="K9" s="690"/>
      <c r="L9" s="690"/>
      <c r="M9" s="690"/>
      <c r="N9" s="689" t="s">
        <v>171</v>
      </c>
      <c r="O9" s="690"/>
      <c r="P9" s="690"/>
      <c r="Q9" s="690"/>
      <c r="R9" s="690"/>
      <c r="S9" s="690"/>
      <c r="T9" s="690"/>
      <c r="U9" s="690"/>
      <c r="V9" s="691"/>
      <c r="W9" s="690" t="s">
        <v>47</v>
      </c>
      <c r="X9" s="690"/>
      <c r="Y9" s="690"/>
      <c r="Z9" s="690"/>
      <c r="AA9" s="690"/>
      <c r="AB9" s="690"/>
      <c r="AC9" s="690"/>
      <c r="AD9" s="690"/>
      <c r="AE9" s="690"/>
      <c r="AF9" s="689" t="s">
        <v>46</v>
      </c>
      <c r="AG9" s="690"/>
      <c r="AH9" s="690"/>
      <c r="AI9" s="690"/>
      <c r="AJ9" s="690"/>
      <c r="AK9" s="690"/>
      <c r="AL9" s="690"/>
      <c r="AM9" s="690"/>
      <c r="AN9" s="691"/>
    </row>
    <row r="10" spans="1:40" s="338" customFormat="1" ht="60.75" customHeight="1">
      <c r="A10" s="709"/>
      <c r="B10" s="710"/>
      <c r="C10" s="714"/>
      <c r="D10" s="709"/>
      <c r="E10" s="709"/>
      <c r="F10" s="617"/>
      <c r="G10" s="710"/>
      <c r="H10" s="692" t="s">
        <v>254</v>
      </c>
      <c r="I10" s="693"/>
      <c r="J10" s="694"/>
      <c r="K10" s="695" t="s">
        <v>255</v>
      </c>
      <c r="L10" s="695"/>
      <c r="M10" s="696"/>
      <c r="N10" s="697" t="s">
        <v>173</v>
      </c>
      <c r="O10" s="698"/>
      <c r="P10" s="698"/>
      <c r="Q10" s="699" t="s">
        <v>174</v>
      </c>
      <c r="R10" s="700"/>
      <c r="S10" s="701"/>
      <c r="T10" s="699" t="s">
        <v>175</v>
      </c>
      <c r="U10" s="700"/>
      <c r="V10" s="702"/>
      <c r="W10" s="697" t="s">
        <v>173</v>
      </c>
      <c r="X10" s="698"/>
      <c r="Y10" s="698"/>
      <c r="Z10" s="699" t="s">
        <v>174</v>
      </c>
      <c r="AA10" s="700"/>
      <c r="AB10" s="701"/>
      <c r="AC10" s="699" t="s">
        <v>175</v>
      </c>
      <c r="AD10" s="700"/>
      <c r="AE10" s="702"/>
      <c r="AF10" s="697" t="s">
        <v>173</v>
      </c>
      <c r="AG10" s="698"/>
      <c r="AH10" s="698"/>
      <c r="AI10" s="699" t="s">
        <v>174</v>
      </c>
      <c r="AJ10" s="700"/>
      <c r="AK10" s="701"/>
      <c r="AL10" s="699" t="s">
        <v>175</v>
      </c>
      <c r="AM10" s="700"/>
      <c r="AN10" s="702"/>
    </row>
    <row r="11" spans="1:40" ht="16.5" customHeight="1" thickBot="1">
      <c r="A11" s="711"/>
      <c r="B11" s="712"/>
      <c r="C11" s="715"/>
      <c r="D11" s="711"/>
      <c r="E11" s="9" t="s">
        <v>2</v>
      </c>
      <c r="F11" s="10" t="s">
        <v>3</v>
      </c>
      <c r="G11" s="11" t="s">
        <v>109</v>
      </c>
      <c r="H11" s="9" t="s">
        <v>2</v>
      </c>
      <c r="I11" s="10" t="s">
        <v>3</v>
      </c>
      <c r="J11" s="10" t="s">
        <v>109</v>
      </c>
      <c r="K11" s="10" t="s">
        <v>2</v>
      </c>
      <c r="L11" s="10" t="s">
        <v>3</v>
      </c>
      <c r="M11" s="12" t="s">
        <v>109</v>
      </c>
      <c r="N11" s="9" t="s">
        <v>2</v>
      </c>
      <c r="O11" s="10" t="s">
        <v>3</v>
      </c>
      <c r="P11" s="10" t="s">
        <v>109</v>
      </c>
      <c r="Q11" s="10" t="s">
        <v>2</v>
      </c>
      <c r="R11" s="10" t="s">
        <v>3</v>
      </c>
      <c r="S11" s="10" t="s">
        <v>109</v>
      </c>
      <c r="T11" s="10" t="s">
        <v>2</v>
      </c>
      <c r="U11" s="10" t="s">
        <v>3</v>
      </c>
      <c r="V11" s="11" t="s">
        <v>109</v>
      </c>
      <c r="W11" s="9" t="s">
        <v>2</v>
      </c>
      <c r="X11" s="10" t="s">
        <v>3</v>
      </c>
      <c r="Y11" s="10" t="s">
        <v>109</v>
      </c>
      <c r="Z11" s="10" t="s">
        <v>2</v>
      </c>
      <c r="AA11" s="10" t="s">
        <v>3</v>
      </c>
      <c r="AB11" s="10" t="s">
        <v>109</v>
      </c>
      <c r="AC11" s="10" t="s">
        <v>2</v>
      </c>
      <c r="AD11" s="10" t="s">
        <v>3</v>
      </c>
      <c r="AE11" s="11" t="s">
        <v>109</v>
      </c>
      <c r="AF11" s="13" t="s">
        <v>2</v>
      </c>
      <c r="AG11" s="10" t="s">
        <v>3</v>
      </c>
      <c r="AH11" s="10" t="s">
        <v>109</v>
      </c>
      <c r="AI11" s="10" t="s">
        <v>2</v>
      </c>
      <c r="AJ11" s="10" t="s">
        <v>3</v>
      </c>
      <c r="AK11" s="10" t="s">
        <v>109</v>
      </c>
      <c r="AL11" s="10" t="s">
        <v>2</v>
      </c>
      <c r="AM11" s="10" t="s">
        <v>3</v>
      </c>
      <c r="AN11" s="11" t="s">
        <v>109</v>
      </c>
    </row>
    <row r="12" spans="1:40" ht="18" customHeight="1">
      <c r="A12" s="705" t="s">
        <v>329</v>
      </c>
      <c r="B12" s="706"/>
      <c r="C12" s="177">
        <v>7</v>
      </c>
      <c r="D12" s="178" t="s">
        <v>323</v>
      </c>
      <c r="E12" s="339">
        <v>10</v>
      </c>
      <c r="F12" s="331">
        <v>18</v>
      </c>
      <c r="G12" s="329">
        <f t="shared" ref="G12:G17" si="0">E12+F12</f>
        <v>28</v>
      </c>
      <c r="H12" s="339">
        <v>8</v>
      </c>
      <c r="I12" s="331">
        <v>18</v>
      </c>
      <c r="J12" s="329">
        <f t="shared" ref="J12:J17" si="1">H12+I12</f>
        <v>26</v>
      </c>
      <c r="K12" s="331">
        <f>(H12/E12)*100</f>
        <v>80</v>
      </c>
      <c r="L12" s="331">
        <f>(I12/F12)*100</f>
        <v>100</v>
      </c>
      <c r="M12" s="329">
        <f>(J12/G12)*100</f>
        <v>92.857142857142861</v>
      </c>
      <c r="N12" s="339">
        <v>2</v>
      </c>
      <c r="O12" s="331">
        <v>0</v>
      </c>
      <c r="P12" s="329">
        <f t="shared" ref="P12:P17" si="2">N12+O12</f>
        <v>2</v>
      </c>
      <c r="Q12" s="331">
        <v>0</v>
      </c>
      <c r="R12" s="331">
        <v>0</v>
      </c>
      <c r="S12" s="329">
        <f t="shared" ref="S12:S17" si="3">Q12+R12</f>
        <v>0</v>
      </c>
      <c r="T12" s="331">
        <f>N12+Q12</f>
        <v>2</v>
      </c>
      <c r="U12" s="331">
        <f>O12+R12</f>
        <v>0</v>
      </c>
      <c r="V12" s="329">
        <f t="shared" ref="V12:V17" si="4">T12+U12</f>
        <v>2</v>
      </c>
      <c r="W12" s="339">
        <v>0</v>
      </c>
      <c r="X12" s="331">
        <v>0</v>
      </c>
      <c r="Y12" s="329">
        <f t="shared" ref="Y12:Y17" si="5">W12+X12</f>
        <v>0</v>
      </c>
      <c r="Z12" s="331">
        <v>0</v>
      </c>
      <c r="AA12" s="331">
        <v>0</v>
      </c>
      <c r="AB12" s="329">
        <f t="shared" ref="AB12:AB17" si="6">Z12+AA12</f>
        <v>0</v>
      </c>
      <c r="AC12" s="331">
        <f>W12+Z12</f>
        <v>0</v>
      </c>
      <c r="AD12" s="331">
        <f>X12+AA12</f>
        <v>0</v>
      </c>
      <c r="AE12" s="329">
        <f t="shared" ref="AE12:AE17" si="7">AC12+AD12</f>
        <v>0</v>
      </c>
      <c r="AF12" s="330">
        <v>1</v>
      </c>
      <c r="AG12" s="331">
        <v>0</v>
      </c>
      <c r="AH12" s="329">
        <f t="shared" ref="AH12:AH17" si="8">AF12+AG12</f>
        <v>1</v>
      </c>
      <c r="AI12" s="331">
        <v>0</v>
      </c>
      <c r="AJ12" s="331">
        <v>0</v>
      </c>
      <c r="AK12" s="329">
        <f t="shared" ref="AK12:AK17" si="9">AI12+AJ12</f>
        <v>0</v>
      </c>
      <c r="AL12" s="331">
        <f>AF12+AI12</f>
        <v>1</v>
      </c>
      <c r="AM12" s="331">
        <f>AG12+AJ12</f>
        <v>0</v>
      </c>
      <c r="AN12" s="329">
        <f t="shared" ref="AN12:AN17" si="10">AL12+AM12</f>
        <v>1</v>
      </c>
    </row>
    <row r="13" spans="1:40" ht="20.100000000000001" customHeight="1">
      <c r="A13" s="703" t="s">
        <v>330</v>
      </c>
      <c r="B13" s="704"/>
      <c r="C13" s="179">
        <v>7</v>
      </c>
      <c r="D13" s="336" t="s">
        <v>324</v>
      </c>
      <c r="E13" s="337">
        <v>11</v>
      </c>
      <c r="F13" s="332">
        <v>17</v>
      </c>
      <c r="G13" s="329">
        <f t="shared" si="0"/>
        <v>28</v>
      </c>
      <c r="H13" s="337">
        <v>11</v>
      </c>
      <c r="I13" s="332">
        <v>16</v>
      </c>
      <c r="J13" s="329">
        <f t="shared" si="1"/>
        <v>27</v>
      </c>
      <c r="K13" s="331">
        <f t="shared" ref="K13:M17" si="11">(H13/E13)*100</f>
        <v>100</v>
      </c>
      <c r="L13" s="331">
        <f t="shared" si="11"/>
        <v>94.117647058823522</v>
      </c>
      <c r="M13" s="329">
        <f>(J13/G13)*100</f>
        <v>96.428571428571431</v>
      </c>
      <c r="N13" s="339">
        <v>0</v>
      </c>
      <c r="O13" s="331">
        <v>0</v>
      </c>
      <c r="P13" s="329">
        <f t="shared" si="2"/>
        <v>0</v>
      </c>
      <c r="Q13" s="331">
        <v>0</v>
      </c>
      <c r="R13" s="331">
        <v>0</v>
      </c>
      <c r="S13" s="329">
        <f t="shared" si="3"/>
        <v>0</v>
      </c>
      <c r="T13" s="331">
        <f t="shared" ref="T13:U17" si="12">N13+Q13</f>
        <v>0</v>
      </c>
      <c r="U13" s="331">
        <f t="shared" si="12"/>
        <v>0</v>
      </c>
      <c r="V13" s="329">
        <f t="shared" si="4"/>
        <v>0</v>
      </c>
      <c r="W13" s="339">
        <v>0</v>
      </c>
      <c r="X13" s="331">
        <v>0</v>
      </c>
      <c r="Y13" s="329">
        <f t="shared" si="5"/>
        <v>0</v>
      </c>
      <c r="Z13" s="331">
        <v>0</v>
      </c>
      <c r="AA13" s="331">
        <v>0</v>
      </c>
      <c r="AB13" s="329">
        <f t="shared" si="6"/>
        <v>0</v>
      </c>
      <c r="AC13" s="331">
        <f t="shared" ref="AC13:AD17" si="13">W13+Z13</f>
        <v>0</v>
      </c>
      <c r="AD13" s="331">
        <f t="shared" si="13"/>
        <v>0</v>
      </c>
      <c r="AE13" s="329">
        <f t="shared" si="7"/>
        <v>0</v>
      </c>
      <c r="AF13" s="330">
        <v>1</v>
      </c>
      <c r="AG13" s="331">
        <v>0</v>
      </c>
      <c r="AH13" s="329">
        <f t="shared" si="8"/>
        <v>1</v>
      </c>
      <c r="AI13" s="331">
        <v>0</v>
      </c>
      <c r="AJ13" s="331">
        <v>0</v>
      </c>
      <c r="AK13" s="329">
        <f t="shared" si="9"/>
        <v>0</v>
      </c>
      <c r="AL13" s="331">
        <f t="shared" ref="AL13:AM17" si="14">AF13+AI13</f>
        <v>1</v>
      </c>
      <c r="AM13" s="331">
        <f t="shared" si="14"/>
        <v>0</v>
      </c>
      <c r="AN13" s="329">
        <f t="shared" si="10"/>
        <v>1</v>
      </c>
    </row>
    <row r="14" spans="1:40" ht="20.100000000000001" customHeight="1">
      <c r="A14" s="703" t="s">
        <v>314</v>
      </c>
      <c r="B14" s="704"/>
      <c r="C14" s="179">
        <v>8</v>
      </c>
      <c r="D14" s="336" t="s">
        <v>325</v>
      </c>
      <c r="E14" s="337">
        <v>17</v>
      </c>
      <c r="F14" s="332">
        <v>16</v>
      </c>
      <c r="G14" s="329">
        <f t="shared" si="0"/>
        <v>33</v>
      </c>
      <c r="H14" s="337">
        <v>13</v>
      </c>
      <c r="I14" s="332">
        <v>13</v>
      </c>
      <c r="J14" s="329">
        <f t="shared" si="1"/>
        <v>26</v>
      </c>
      <c r="K14" s="331">
        <f t="shared" si="11"/>
        <v>76.470588235294116</v>
      </c>
      <c r="L14" s="331">
        <f t="shared" si="11"/>
        <v>81.25</v>
      </c>
      <c r="M14" s="329">
        <f>(J14/G14)*100</f>
        <v>78.787878787878782</v>
      </c>
      <c r="N14" s="339">
        <v>4</v>
      </c>
      <c r="O14" s="331">
        <v>0</v>
      </c>
      <c r="P14" s="329">
        <f t="shared" si="2"/>
        <v>4</v>
      </c>
      <c r="Q14" s="331">
        <v>0</v>
      </c>
      <c r="R14" s="331">
        <v>0</v>
      </c>
      <c r="S14" s="329">
        <f t="shared" si="3"/>
        <v>0</v>
      </c>
      <c r="T14" s="331">
        <f t="shared" si="12"/>
        <v>4</v>
      </c>
      <c r="U14" s="331">
        <f t="shared" si="12"/>
        <v>0</v>
      </c>
      <c r="V14" s="329">
        <f t="shared" si="4"/>
        <v>4</v>
      </c>
      <c r="W14" s="339">
        <v>0</v>
      </c>
      <c r="X14" s="331">
        <v>0</v>
      </c>
      <c r="Y14" s="329">
        <f t="shared" si="5"/>
        <v>0</v>
      </c>
      <c r="Z14" s="331">
        <v>0</v>
      </c>
      <c r="AA14" s="331">
        <v>0</v>
      </c>
      <c r="AB14" s="329">
        <f t="shared" si="6"/>
        <v>0</v>
      </c>
      <c r="AC14" s="331">
        <f t="shared" si="13"/>
        <v>0</v>
      </c>
      <c r="AD14" s="331">
        <f t="shared" si="13"/>
        <v>0</v>
      </c>
      <c r="AE14" s="329">
        <f t="shared" si="7"/>
        <v>0</v>
      </c>
      <c r="AF14" s="330">
        <v>0</v>
      </c>
      <c r="AG14" s="331">
        <v>1</v>
      </c>
      <c r="AH14" s="329">
        <f t="shared" si="8"/>
        <v>1</v>
      </c>
      <c r="AI14" s="331">
        <v>0</v>
      </c>
      <c r="AJ14" s="331">
        <v>0</v>
      </c>
      <c r="AK14" s="329">
        <f t="shared" si="9"/>
        <v>0</v>
      </c>
      <c r="AL14" s="331">
        <f t="shared" si="14"/>
        <v>0</v>
      </c>
      <c r="AM14" s="331">
        <f t="shared" si="14"/>
        <v>1</v>
      </c>
      <c r="AN14" s="329">
        <f t="shared" si="10"/>
        <v>1</v>
      </c>
    </row>
    <row r="15" spans="1:40" ht="20.100000000000001" customHeight="1">
      <c r="A15" s="703" t="s">
        <v>331</v>
      </c>
      <c r="B15" s="704"/>
      <c r="C15" s="179">
        <v>8</v>
      </c>
      <c r="D15" s="336" t="s">
        <v>326</v>
      </c>
      <c r="E15" s="337">
        <v>15</v>
      </c>
      <c r="F15" s="332">
        <v>16</v>
      </c>
      <c r="G15" s="329">
        <f t="shared" si="0"/>
        <v>31</v>
      </c>
      <c r="H15" s="337">
        <v>11.8</v>
      </c>
      <c r="I15" s="332">
        <v>13</v>
      </c>
      <c r="J15" s="329">
        <f t="shared" si="1"/>
        <v>24.8</v>
      </c>
      <c r="K15" s="331">
        <f t="shared" si="11"/>
        <v>78.666666666666671</v>
      </c>
      <c r="L15" s="331">
        <f t="shared" si="11"/>
        <v>81.25</v>
      </c>
      <c r="M15" s="329">
        <f t="shared" si="11"/>
        <v>80</v>
      </c>
      <c r="N15" s="339">
        <v>2</v>
      </c>
      <c r="O15" s="331">
        <v>0</v>
      </c>
      <c r="P15" s="329">
        <f t="shared" si="2"/>
        <v>2</v>
      </c>
      <c r="Q15" s="331">
        <v>0</v>
      </c>
      <c r="R15" s="331">
        <v>0</v>
      </c>
      <c r="S15" s="329">
        <f t="shared" si="3"/>
        <v>0</v>
      </c>
      <c r="T15" s="331">
        <f t="shared" si="12"/>
        <v>2</v>
      </c>
      <c r="U15" s="331">
        <f t="shared" si="12"/>
        <v>0</v>
      </c>
      <c r="V15" s="329">
        <f t="shared" si="4"/>
        <v>2</v>
      </c>
      <c r="W15" s="339">
        <v>0</v>
      </c>
      <c r="X15" s="331">
        <v>0</v>
      </c>
      <c r="Y15" s="329">
        <f t="shared" si="5"/>
        <v>0</v>
      </c>
      <c r="Z15" s="331">
        <v>0</v>
      </c>
      <c r="AA15" s="331">
        <v>0</v>
      </c>
      <c r="AB15" s="329">
        <f t="shared" si="6"/>
        <v>0</v>
      </c>
      <c r="AC15" s="331">
        <f t="shared" si="13"/>
        <v>0</v>
      </c>
      <c r="AD15" s="331">
        <f t="shared" si="13"/>
        <v>0</v>
      </c>
      <c r="AE15" s="329">
        <f t="shared" si="7"/>
        <v>0</v>
      </c>
      <c r="AF15" s="330">
        <v>0</v>
      </c>
      <c r="AG15" s="331">
        <v>0</v>
      </c>
      <c r="AH15" s="329">
        <f t="shared" si="8"/>
        <v>0</v>
      </c>
      <c r="AI15" s="331">
        <v>0</v>
      </c>
      <c r="AJ15" s="331">
        <v>0</v>
      </c>
      <c r="AK15" s="329">
        <f t="shared" si="9"/>
        <v>0</v>
      </c>
      <c r="AL15" s="331">
        <f t="shared" si="14"/>
        <v>0</v>
      </c>
      <c r="AM15" s="331">
        <f t="shared" si="14"/>
        <v>0</v>
      </c>
      <c r="AN15" s="329">
        <f t="shared" si="10"/>
        <v>0</v>
      </c>
    </row>
    <row r="16" spans="1:40" ht="20.100000000000001" customHeight="1">
      <c r="A16" s="703" t="s">
        <v>332</v>
      </c>
      <c r="B16" s="704"/>
      <c r="C16" s="179">
        <v>9</v>
      </c>
      <c r="D16" s="336" t="s">
        <v>327</v>
      </c>
      <c r="E16" s="337">
        <v>20</v>
      </c>
      <c r="F16" s="332">
        <v>25</v>
      </c>
      <c r="G16" s="329">
        <f t="shared" si="0"/>
        <v>45</v>
      </c>
      <c r="H16" s="337">
        <v>16</v>
      </c>
      <c r="I16" s="332">
        <v>23</v>
      </c>
      <c r="J16" s="329">
        <f t="shared" si="1"/>
        <v>39</v>
      </c>
      <c r="K16" s="331">
        <f t="shared" si="11"/>
        <v>80</v>
      </c>
      <c r="L16" s="331">
        <f t="shared" si="11"/>
        <v>92</v>
      </c>
      <c r="M16" s="329">
        <f t="shared" si="11"/>
        <v>86.666666666666671</v>
      </c>
      <c r="N16" s="339">
        <v>3</v>
      </c>
      <c r="O16" s="331">
        <v>0</v>
      </c>
      <c r="P16" s="329">
        <f t="shared" si="2"/>
        <v>3</v>
      </c>
      <c r="Q16" s="331">
        <v>0</v>
      </c>
      <c r="R16" s="331">
        <v>0</v>
      </c>
      <c r="S16" s="329">
        <f t="shared" si="3"/>
        <v>0</v>
      </c>
      <c r="T16" s="331">
        <f t="shared" si="12"/>
        <v>3</v>
      </c>
      <c r="U16" s="331">
        <f t="shared" si="12"/>
        <v>0</v>
      </c>
      <c r="V16" s="329">
        <f t="shared" si="4"/>
        <v>3</v>
      </c>
      <c r="W16" s="339">
        <v>0</v>
      </c>
      <c r="X16" s="331">
        <v>0</v>
      </c>
      <c r="Y16" s="329">
        <f t="shared" si="5"/>
        <v>0</v>
      </c>
      <c r="Z16" s="331">
        <v>0</v>
      </c>
      <c r="AA16" s="331">
        <v>0</v>
      </c>
      <c r="AB16" s="329">
        <f t="shared" si="6"/>
        <v>0</v>
      </c>
      <c r="AC16" s="331">
        <f t="shared" si="13"/>
        <v>0</v>
      </c>
      <c r="AD16" s="331">
        <f t="shared" si="13"/>
        <v>0</v>
      </c>
      <c r="AE16" s="329">
        <f t="shared" si="7"/>
        <v>0</v>
      </c>
      <c r="AF16" s="330">
        <v>0</v>
      </c>
      <c r="AG16" s="331">
        <v>0</v>
      </c>
      <c r="AH16" s="329">
        <f t="shared" si="8"/>
        <v>0</v>
      </c>
      <c r="AI16" s="331">
        <v>0</v>
      </c>
      <c r="AJ16" s="331">
        <v>0</v>
      </c>
      <c r="AK16" s="329">
        <f t="shared" si="9"/>
        <v>0</v>
      </c>
      <c r="AL16" s="331">
        <f t="shared" si="14"/>
        <v>0</v>
      </c>
      <c r="AM16" s="331">
        <f t="shared" si="14"/>
        <v>0</v>
      </c>
      <c r="AN16" s="329">
        <f t="shared" si="10"/>
        <v>0</v>
      </c>
    </row>
    <row r="17" spans="1:40" ht="20.100000000000001" customHeight="1">
      <c r="A17" s="703" t="s">
        <v>333</v>
      </c>
      <c r="B17" s="704"/>
      <c r="C17" s="179">
        <v>10</v>
      </c>
      <c r="D17" s="336" t="s">
        <v>328</v>
      </c>
      <c r="E17" s="337">
        <v>14</v>
      </c>
      <c r="F17" s="332">
        <v>14</v>
      </c>
      <c r="G17" s="329">
        <f t="shared" si="0"/>
        <v>28</v>
      </c>
      <c r="H17" s="337">
        <v>10.54</v>
      </c>
      <c r="I17" s="332">
        <v>11.79</v>
      </c>
      <c r="J17" s="329">
        <f t="shared" si="1"/>
        <v>22.33</v>
      </c>
      <c r="K17" s="331">
        <f t="shared" si="11"/>
        <v>75.285714285714278</v>
      </c>
      <c r="L17" s="331">
        <f t="shared" si="11"/>
        <v>84.214285714285708</v>
      </c>
      <c r="M17" s="329">
        <f>(J17/G17)*100</f>
        <v>79.75</v>
      </c>
      <c r="N17" s="339">
        <v>0</v>
      </c>
      <c r="O17" s="331">
        <v>0</v>
      </c>
      <c r="P17" s="329">
        <f t="shared" si="2"/>
        <v>0</v>
      </c>
      <c r="Q17" s="331">
        <v>0</v>
      </c>
      <c r="R17" s="331">
        <v>0</v>
      </c>
      <c r="S17" s="329">
        <f t="shared" si="3"/>
        <v>0</v>
      </c>
      <c r="T17" s="331">
        <f t="shared" si="12"/>
        <v>0</v>
      </c>
      <c r="U17" s="331">
        <f t="shared" si="12"/>
        <v>0</v>
      </c>
      <c r="V17" s="329">
        <f t="shared" si="4"/>
        <v>0</v>
      </c>
      <c r="W17" s="339">
        <v>0</v>
      </c>
      <c r="X17" s="331">
        <v>0</v>
      </c>
      <c r="Y17" s="329">
        <f t="shared" si="5"/>
        <v>0</v>
      </c>
      <c r="Z17" s="331">
        <v>0</v>
      </c>
      <c r="AA17" s="331">
        <v>0</v>
      </c>
      <c r="AB17" s="329">
        <f t="shared" si="6"/>
        <v>0</v>
      </c>
      <c r="AC17" s="331">
        <f t="shared" si="13"/>
        <v>0</v>
      </c>
      <c r="AD17" s="331">
        <f t="shared" si="13"/>
        <v>0</v>
      </c>
      <c r="AE17" s="329">
        <f t="shared" si="7"/>
        <v>0</v>
      </c>
      <c r="AF17" s="330">
        <v>0</v>
      </c>
      <c r="AG17" s="331">
        <v>1</v>
      </c>
      <c r="AH17" s="329">
        <f t="shared" si="8"/>
        <v>1</v>
      </c>
      <c r="AI17" s="331">
        <v>0</v>
      </c>
      <c r="AJ17" s="331">
        <v>0</v>
      </c>
      <c r="AK17" s="329">
        <f t="shared" si="9"/>
        <v>0</v>
      </c>
      <c r="AL17" s="331">
        <f t="shared" si="14"/>
        <v>0</v>
      </c>
      <c r="AM17" s="331">
        <f t="shared" si="14"/>
        <v>1</v>
      </c>
      <c r="AN17" s="329">
        <f t="shared" si="10"/>
        <v>1</v>
      </c>
    </row>
    <row r="18" spans="1:40" ht="20.100000000000001" customHeight="1">
      <c r="A18" s="703"/>
      <c r="B18" s="704"/>
      <c r="C18" s="179"/>
      <c r="D18" s="336"/>
      <c r="E18" s="181"/>
      <c r="F18" s="182"/>
      <c r="G18" s="329"/>
      <c r="H18" s="181"/>
      <c r="I18" s="182"/>
      <c r="J18" s="329"/>
      <c r="K18" s="182"/>
      <c r="L18" s="182"/>
      <c r="M18" s="173"/>
      <c r="N18" s="181"/>
      <c r="O18" s="182"/>
      <c r="P18" s="182"/>
      <c r="Q18" s="182"/>
      <c r="R18" s="182"/>
      <c r="S18" s="182"/>
      <c r="T18" s="182"/>
      <c r="U18" s="182"/>
      <c r="V18" s="183"/>
      <c r="W18" s="181"/>
      <c r="X18" s="182"/>
      <c r="Y18" s="182"/>
      <c r="Z18" s="182"/>
      <c r="AA18" s="182"/>
      <c r="AB18" s="182"/>
      <c r="AC18" s="182"/>
      <c r="AD18" s="182"/>
      <c r="AE18" s="183"/>
      <c r="AF18" s="174"/>
      <c r="AG18" s="182"/>
      <c r="AH18" s="182"/>
      <c r="AI18" s="182"/>
      <c r="AJ18" s="182"/>
      <c r="AK18" s="182"/>
      <c r="AL18" s="182"/>
      <c r="AM18" s="182"/>
      <c r="AN18" s="183"/>
    </row>
    <row r="19" spans="1:40" ht="20.100000000000001" hidden="1" customHeight="1">
      <c r="A19" s="703"/>
      <c r="B19" s="704"/>
      <c r="C19" s="179"/>
      <c r="D19" s="336"/>
      <c r="E19" s="181"/>
      <c r="F19" s="182"/>
      <c r="G19" s="329"/>
      <c r="H19" s="181"/>
      <c r="I19" s="182"/>
      <c r="J19" s="329"/>
      <c r="K19" s="182"/>
      <c r="L19" s="182"/>
      <c r="M19" s="173"/>
      <c r="N19" s="181"/>
      <c r="O19" s="182"/>
      <c r="P19" s="182"/>
      <c r="Q19" s="182"/>
      <c r="R19" s="182"/>
      <c r="S19" s="182"/>
      <c r="T19" s="182"/>
      <c r="U19" s="182"/>
      <c r="V19" s="183"/>
      <c r="W19" s="181"/>
      <c r="X19" s="182"/>
      <c r="Y19" s="182"/>
      <c r="Z19" s="182"/>
      <c r="AA19" s="182"/>
      <c r="AB19" s="182"/>
      <c r="AC19" s="182"/>
      <c r="AD19" s="182"/>
      <c r="AE19" s="183"/>
      <c r="AF19" s="174"/>
      <c r="AG19" s="182"/>
      <c r="AH19" s="182"/>
      <c r="AI19" s="182"/>
      <c r="AJ19" s="182"/>
      <c r="AK19" s="182"/>
      <c r="AL19" s="182"/>
      <c r="AM19" s="182"/>
      <c r="AN19" s="183"/>
    </row>
    <row r="20" spans="1:40" ht="20.100000000000001" hidden="1" customHeight="1">
      <c r="A20" s="703"/>
      <c r="B20" s="704"/>
      <c r="C20" s="179"/>
      <c r="D20" s="336"/>
      <c r="E20" s="181"/>
      <c r="F20" s="182"/>
      <c r="G20" s="329"/>
      <c r="H20" s="181"/>
      <c r="I20" s="182"/>
      <c r="J20" s="329"/>
      <c r="K20" s="182"/>
      <c r="L20" s="182"/>
      <c r="M20" s="173"/>
      <c r="N20" s="181"/>
      <c r="O20" s="182"/>
      <c r="P20" s="182"/>
      <c r="Q20" s="182"/>
      <c r="R20" s="182"/>
      <c r="S20" s="182"/>
      <c r="T20" s="182"/>
      <c r="U20" s="182"/>
      <c r="V20" s="183"/>
      <c r="W20" s="181"/>
      <c r="X20" s="182"/>
      <c r="Y20" s="182"/>
      <c r="Z20" s="182"/>
      <c r="AA20" s="182"/>
      <c r="AB20" s="182"/>
      <c r="AC20" s="182"/>
      <c r="AD20" s="182"/>
      <c r="AE20" s="183"/>
      <c r="AF20" s="174"/>
      <c r="AG20" s="182"/>
      <c r="AH20" s="182"/>
      <c r="AI20" s="182"/>
      <c r="AJ20" s="182"/>
      <c r="AK20" s="182"/>
      <c r="AL20" s="182"/>
      <c r="AM20" s="182"/>
      <c r="AN20" s="183"/>
    </row>
    <row r="21" spans="1:40" ht="20.100000000000001" hidden="1" customHeight="1">
      <c r="A21" s="703"/>
      <c r="B21" s="704"/>
      <c r="C21" s="179"/>
      <c r="D21" s="336"/>
      <c r="E21" s="181"/>
      <c r="F21" s="182"/>
      <c r="G21" s="329"/>
      <c r="H21" s="181"/>
      <c r="I21" s="182"/>
      <c r="J21" s="329"/>
      <c r="K21" s="182"/>
      <c r="L21" s="182"/>
      <c r="M21" s="173"/>
      <c r="N21" s="181"/>
      <c r="O21" s="182"/>
      <c r="P21" s="182"/>
      <c r="Q21" s="182"/>
      <c r="R21" s="182"/>
      <c r="S21" s="182"/>
      <c r="T21" s="182"/>
      <c r="U21" s="182"/>
      <c r="V21" s="183"/>
      <c r="W21" s="181"/>
      <c r="X21" s="182"/>
      <c r="Y21" s="182"/>
      <c r="Z21" s="182"/>
      <c r="AA21" s="182"/>
      <c r="AB21" s="182"/>
      <c r="AC21" s="182"/>
      <c r="AD21" s="182"/>
      <c r="AE21" s="183"/>
      <c r="AF21" s="174"/>
      <c r="AG21" s="182"/>
      <c r="AH21" s="182"/>
      <c r="AI21" s="182"/>
      <c r="AJ21" s="182"/>
      <c r="AK21" s="182"/>
      <c r="AL21" s="182"/>
      <c r="AM21" s="182"/>
      <c r="AN21" s="183"/>
    </row>
    <row r="22" spans="1:40" ht="20.100000000000001" customHeight="1">
      <c r="A22" s="703"/>
      <c r="B22" s="704"/>
      <c r="C22" s="179"/>
      <c r="D22" s="336"/>
      <c r="E22" s="181"/>
      <c r="F22" s="182"/>
      <c r="G22" s="329"/>
      <c r="H22" s="181"/>
      <c r="I22" s="182"/>
      <c r="J22" s="329"/>
      <c r="K22" s="182"/>
      <c r="L22" s="182"/>
      <c r="M22" s="173"/>
      <c r="N22" s="181"/>
      <c r="O22" s="182"/>
      <c r="P22" s="182"/>
      <c r="Q22" s="182"/>
      <c r="R22" s="182"/>
      <c r="S22" s="182"/>
      <c r="T22" s="182"/>
      <c r="U22" s="182"/>
      <c r="V22" s="183"/>
      <c r="W22" s="181"/>
      <c r="X22" s="182"/>
      <c r="Y22" s="182"/>
      <c r="Z22" s="182"/>
      <c r="AA22" s="182"/>
      <c r="AB22" s="182"/>
      <c r="AC22" s="182"/>
      <c r="AD22" s="182"/>
      <c r="AE22" s="183"/>
      <c r="AF22" s="174"/>
      <c r="AG22" s="182"/>
      <c r="AH22" s="182"/>
      <c r="AI22" s="182"/>
      <c r="AJ22" s="182"/>
      <c r="AK22" s="182"/>
      <c r="AL22" s="182"/>
      <c r="AM22" s="182"/>
      <c r="AN22" s="183"/>
    </row>
    <row r="23" spans="1:40" ht="20.100000000000001" customHeight="1">
      <c r="A23" s="703"/>
      <c r="B23" s="704"/>
      <c r="C23" s="179"/>
      <c r="D23" s="336"/>
      <c r="E23" s="181"/>
      <c r="F23" s="182"/>
      <c r="G23" s="329"/>
      <c r="H23" s="181"/>
      <c r="I23" s="182"/>
      <c r="J23" s="329"/>
      <c r="K23" s="182"/>
      <c r="L23" s="182"/>
      <c r="M23" s="173"/>
      <c r="N23" s="181"/>
      <c r="O23" s="182"/>
      <c r="P23" s="182"/>
      <c r="Q23" s="182"/>
      <c r="R23" s="182"/>
      <c r="S23" s="182"/>
      <c r="T23" s="182"/>
      <c r="U23" s="182"/>
      <c r="V23" s="183"/>
      <c r="W23" s="181"/>
      <c r="X23" s="182"/>
      <c r="Y23" s="182"/>
      <c r="Z23" s="182"/>
      <c r="AA23" s="182"/>
      <c r="AB23" s="182"/>
      <c r="AC23" s="182"/>
      <c r="AD23" s="182"/>
      <c r="AE23" s="183"/>
      <c r="AF23" s="174"/>
      <c r="AG23" s="182"/>
      <c r="AH23" s="182"/>
      <c r="AI23" s="182"/>
      <c r="AJ23" s="182"/>
      <c r="AK23" s="182"/>
      <c r="AL23" s="182"/>
      <c r="AM23" s="182"/>
      <c r="AN23" s="183"/>
    </row>
    <row r="24" spans="1:40" ht="20.100000000000001" customHeight="1">
      <c r="A24" s="703"/>
      <c r="B24" s="704"/>
      <c r="C24" s="179"/>
      <c r="D24" s="336"/>
      <c r="E24" s="181"/>
      <c r="F24" s="182"/>
      <c r="G24" s="329"/>
      <c r="H24" s="181"/>
      <c r="I24" s="182"/>
      <c r="J24" s="329"/>
      <c r="K24" s="182"/>
      <c r="L24" s="182"/>
      <c r="M24" s="173"/>
      <c r="N24" s="181"/>
      <c r="O24" s="182"/>
      <c r="P24" s="182"/>
      <c r="Q24" s="182"/>
      <c r="R24" s="182"/>
      <c r="S24" s="182"/>
      <c r="T24" s="182"/>
      <c r="U24" s="182"/>
      <c r="V24" s="183"/>
      <c r="W24" s="181"/>
      <c r="X24" s="182"/>
      <c r="Y24" s="182"/>
      <c r="Z24" s="182"/>
      <c r="AA24" s="182"/>
      <c r="AB24" s="182"/>
      <c r="AC24" s="182"/>
      <c r="AD24" s="182"/>
      <c r="AE24" s="183"/>
      <c r="AF24" s="174"/>
      <c r="AG24" s="182"/>
      <c r="AH24" s="182"/>
      <c r="AI24" s="182"/>
      <c r="AJ24" s="182"/>
      <c r="AK24" s="182"/>
      <c r="AL24" s="182"/>
      <c r="AM24" s="182"/>
      <c r="AN24" s="183"/>
    </row>
    <row r="25" spans="1:40" ht="20.100000000000001" customHeight="1">
      <c r="A25" s="703"/>
      <c r="B25" s="704"/>
      <c r="C25" s="184"/>
      <c r="D25" s="185"/>
      <c r="E25" s="186"/>
      <c r="F25" s="187"/>
      <c r="G25" s="329"/>
      <c r="H25" s="186"/>
      <c r="I25" s="187"/>
      <c r="J25" s="329"/>
      <c r="K25" s="187"/>
      <c r="L25" s="187"/>
      <c r="M25" s="189"/>
      <c r="N25" s="186"/>
      <c r="O25" s="187"/>
      <c r="P25" s="187"/>
      <c r="Q25" s="187"/>
      <c r="R25" s="187"/>
      <c r="S25" s="187"/>
      <c r="T25" s="187"/>
      <c r="U25" s="187"/>
      <c r="V25" s="188"/>
      <c r="W25" s="186"/>
      <c r="X25" s="187"/>
      <c r="Y25" s="187"/>
      <c r="Z25" s="187"/>
      <c r="AA25" s="187"/>
      <c r="AB25" s="187"/>
      <c r="AC25" s="187"/>
      <c r="AD25" s="187"/>
      <c r="AE25" s="188"/>
      <c r="AF25" s="190"/>
      <c r="AG25" s="187"/>
      <c r="AH25" s="187"/>
      <c r="AI25" s="187"/>
      <c r="AJ25" s="187"/>
      <c r="AK25" s="187"/>
      <c r="AL25" s="187"/>
      <c r="AM25" s="187"/>
      <c r="AN25" s="188"/>
    </row>
    <row r="26" spans="1:40" ht="20.100000000000001" customHeight="1" thickBot="1">
      <c r="A26" s="703"/>
      <c r="B26" s="704"/>
      <c r="C26" s="184"/>
      <c r="D26" s="185"/>
      <c r="E26" s="186"/>
      <c r="F26" s="187"/>
      <c r="G26" s="329"/>
      <c r="H26" s="186"/>
      <c r="I26" s="187"/>
      <c r="J26" s="329"/>
      <c r="K26" s="187"/>
      <c r="L26" s="187"/>
      <c r="M26" s="189"/>
      <c r="N26" s="186"/>
      <c r="O26" s="187"/>
      <c r="P26" s="187"/>
      <c r="Q26" s="187"/>
      <c r="R26" s="187"/>
      <c r="S26" s="187"/>
      <c r="T26" s="187"/>
      <c r="U26" s="187"/>
      <c r="V26" s="188"/>
      <c r="W26" s="186"/>
      <c r="X26" s="187"/>
      <c r="Y26" s="187"/>
      <c r="Z26" s="187"/>
      <c r="AA26" s="187"/>
      <c r="AB26" s="187"/>
      <c r="AC26" s="187"/>
      <c r="AD26" s="187"/>
      <c r="AE26" s="188"/>
      <c r="AF26" s="190"/>
      <c r="AG26" s="187"/>
      <c r="AH26" s="187"/>
      <c r="AI26" s="187"/>
      <c r="AJ26" s="187"/>
      <c r="AK26" s="187"/>
      <c r="AL26" s="187"/>
      <c r="AM26" s="187"/>
      <c r="AN26" s="188"/>
    </row>
    <row r="27" spans="1:40" ht="20.100000000000001" customHeight="1" thickBot="1">
      <c r="A27" s="191" t="s">
        <v>80</v>
      </c>
      <c r="B27" s="192"/>
      <c r="C27" s="192"/>
      <c r="D27" s="193"/>
      <c r="E27" s="194"/>
      <c r="F27" s="195"/>
      <c r="G27" s="196"/>
      <c r="H27" s="194"/>
      <c r="I27" s="195"/>
      <c r="J27" s="195"/>
      <c r="K27" s="195"/>
      <c r="L27" s="195"/>
      <c r="M27" s="197"/>
      <c r="N27" s="194"/>
      <c r="O27" s="195"/>
      <c r="P27" s="195"/>
      <c r="Q27" s="195"/>
      <c r="R27" s="195"/>
      <c r="S27" s="195"/>
      <c r="T27" s="195"/>
      <c r="U27" s="195"/>
      <c r="V27" s="196"/>
      <c r="W27" s="194"/>
      <c r="X27" s="195"/>
      <c r="Y27" s="195"/>
      <c r="Z27" s="195"/>
      <c r="AA27" s="195"/>
      <c r="AB27" s="195"/>
      <c r="AC27" s="195"/>
      <c r="AD27" s="195"/>
      <c r="AE27" s="196"/>
      <c r="AF27" s="198"/>
      <c r="AG27" s="195"/>
      <c r="AH27" s="195"/>
      <c r="AI27" s="195"/>
      <c r="AJ27" s="195"/>
      <c r="AK27" s="195"/>
      <c r="AL27" s="195"/>
      <c r="AM27" s="195"/>
      <c r="AN27" s="196"/>
    </row>
    <row r="28" spans="1:40" ht="20.100000000000001" customHeight="1">
      <c r="A28" s="720" t="s">
        <v>81</v>
      </c>
      <c r="B28" s="721"/>
      <c r="C28" s="721"/>
      <c r="D28" s="722"/>
      <c r="E28" s="174"/>
      <c r="F28" s="182"/>
      <c r="G28" s="183"/>
      <c r="H28" s="181"/>
      <c r="I28" s="182"/>
      <c r="J28" s="182"/>
      <c r="K28" s="182"/>
      <c r="L28" s="182"/>
      <c r="M28" s="173"/>
      <c r="N28" s="181"/>
      <c r="O28" s="182"/>
      <c r="P28" s="182"/>
      <c r="Q28" s="182"/>
      <c r="R28" s="182"/>
      <c r="S28" s="182"/>
      <c r="T28" s="182"/>
      <c r="U28" s="182"/>
      <c r="V28" s="183"/>
      <c r="W28" s="181"/>
      <c r="X28" s="182"/>
      <c r="Y28" s="182"/>
      <c r="Z28" s="182"/>
      <c r="AA28" s="182"/>
      <c r="AB28" s="182"/>
      <c r="AC28" s="182"/>
      <c r="AD28" s="182"/>
      <c r="AE28" s="183"/>
      <c r="AF28" s="174"/>
      <c r="AG28" s="182"/>
      <c r="AH28" s="182"/>
      <c r="AI28" s="182"/>
      <c r="AJ28" s="182"/>
      <c r="AK28" s="182"/>
      <c r="AL28" s="182"/>
      <c r="AM28" s="182"/>
      <c r="AN28" s="183"/>
    </row>
    <row r="29" spans="1:40" ht="20.100000000000001" customHeight="1">
      <c r="A29" s="717" t="s">
        <v>111</v>
      </c>
      <c r="B29" s="718"/>
      <c r="C29" s="718"/>
      <c r="D29" s="719"/>
      <c r="E29" s="174">
        <f>E12+E13</f>
        <v>21</v>
      </c>
      <c r="F29" s="182">
        <f>F12+F13</f>
        <v>35</v>
      </c>
      <c r="G29" s="340">
        <f>E29+F29</f>
        <v>56</v>
      </c>
      <c r="H29" s="181">
        <f>H12+H13</f>
        <v>19</v>
      </c>
      <c r="I29" s="182">
        <f t="shared" ref="I29:AN29" si="15">I12+I13</f>
        <v>34</v>
      </c>
      <c r="J29" s="343">
        <f t="shared" si="15"/>
        <v>53</v>
      </c>
      <c r="K29" s="181">
        <f t="shared" ref="K29:M30" si="16">(H29/E29)*100</f>
        <v>90.476190476190482</v>
      </c>
      <c r="L29" s="181">
        <f t="shared" si="16"/>
        <v>97.142857142857139</v>
      </c>
      <c r="M29" s="343">
        <f t="shared" si="16"/>
        <v>94.642857142857139</v>
      </c>
      <c r="N29" s="339">
        <f t="shared" si="15"/>
        <v>2</v>
      </c>
      <c r="O29" s="331">
        <f t="shared" si="15"/>
        <v>0</v>
      </c>
      <c r="P29" s="329">
        <f t="shared" si="15"/>
        <v>2</v>
      </c>
      <c r="Q29" s="339">
        <f t="shared" si="15"/>
        <v>0</v>
      </c>
      <c r="R29" s="331">
        <f t="shared" si="15"/>
        <v>0</v>
      </c>
      <c r="S29" s="329">
        <f t="shared" si="15"/>
        <v>0</v>
      </c>
      <c r="T29" s="339">
        <f t="shared" si="15"/>
        <v>2</v>
      </c>
      <c r="U29" s="331">
        <f t="shared" si="15"/>
        <v>0</v>
      </c>
      <c r="V29" s="329">
        <f t="shared" si="15"/>
        <v>2</v>
      </c>
      <c r="W29" s="339">
        <f t="shared" si="15"/>
        <v>0</v>
      </c>
      <c r="X29" s="331">
        <f t="shared" si="15"/>
        <v>0</v>
      </c>
      <c r="Y29" s="329">
        <f t="shared" si="15"/>
        <v>0</v>
      </c>
      <c r="Z29" s="339">
        <f t="shared" si="15"/>
        <v>0</v>
      </c>
      <c r="AA29" s="331">
        <f t="shared" si="15"/>
        <v>0</v>
      </c>
      <c r="AB29" s="329">
        <f t="shared" si="15"/>
        <v>0</v>
      </c>
      <c r="AC29" s="339">
        <f t="shared" si="15"/>
        <v>0</v>
      </c>
      <c r="AD29" s="331">
        <f t="shared" si="15"/>
        <v>0</v>
      </c>
      <c r="AE29" s="329">
        <f t="shared" si="15"/>
        <v>0</v>
      </c>
      <c r="AF29" s="339">
        <f t="shared" si="15"/>
        <v>2</v>
      </c>
      <c r="AG29" s="331">
        <f t="shared" si="15"/>
        <v>0</v>
      </c>
      <c r="AH29" s="329">
        <f t="shared" si="15"/>
        <v>2</v>
      </c>
      <c r="AI29" s="339">
        <f t="shared" si="15"/>
        <v>0</v>
      </c>
      <c r="AJ29" s="331">
        <f t="shared" si="15"/>
        <v>0</v>
      </c>
      <c r="AK29" s="329">
        <f t="shared" si="15"/>
        <v>0</v>
      </c>
      <c r="AL29" s="339">
        <f t="shared" si="15"/>
        <v>2</v>
      </c>
      <c r="AM29" s="331">
        <f t="shared" si="15"/>
        <v>0</v>
      </c>
      <c r="AN29" s="329">
        <f t="shared" si="15"/>
        <v>2</v>
      </c>
    </row>
    <row r="30" spans="1:40" ht="20.100000000000001" customHeight="1">
      <c r="A30" s="717" t="s">
        <v>112</v>
      </c>
      <c r="B30" s="718"/>
      <c r="C30" s="718"/>
      <c r="D30" s="719"/>
      <c r="E30" s="174">
        <f>E14+E15</f>
        <v>32</v>
      </c>
      <c r="F30" s="182">
        <f>F14+F15</f>
        <v>32</v>
      </c>
      <c r="G30" s="340">
        <f>E30+F30</f>
        <v>64</v>
      </c>
      <c r="H30" s="181">
        <f>H14+H15</f>
        <v>24.8</v>
      </c>
      <c r="I30" s="182">
        <f t="shared" ref="I30:AN30" si="17">I14+I15</f>
        <v>26</v>
      </c>
      <c r="J30" s="343">
        <f t="shared" si="17"/>
        <v>50.8</v>
      </c>
      <c r="K30" s="181">
        <f t="shared" si="16"/>
        <v>77.5</v>
      </c>
      <c r="L30" s="181">
        <f t="shared" si="16"/>
        <v>81.25</v>
      </c>
      <c r="M30" s="343">
        <f t="shared" si="16"/>
        <v>79.375</v>
      </c>
      <c r="N30" s="339">
        <f t="shared" si="17"/>
        <v>6</v>
      </c>
      <c r="O30" s="331">
        <f t="shared" si="17"/>
        <v>0</v>
      </c>
      <c r="P30" s="329">
        <f t="shared" si="17"/>
        <v>6</v>
      </c>
      <c r="Q30" s="339">
        <f t="shared" si="17"/>
        <v>0</v>
      </c>
      <c r="R30" s="331">
        <f t="shared" si="17"/>
        <v>0</v>
      </c>
      <c r="S30" s="329">
        <f t="shared" si="17"/>
        <v>0</v>
      </c>
      <c r="T30" s="339">
        <f t="shared" si="17"/>
        <v>6</v>
      </c>
      <c r="U30" s="331">
        <f t="shared" si="17"/>
        <v>0</v>
      </c>
      <c r="V30" s="329">
        <f t="shared" si="17"/>
        <v>6</v>
      </c>
      <c r="W30" s="339">
        <f t="shared" si="17"/>
        <v>0</v>
      </c>
      <c r="X30" s="331">
        <f t="shared" si="17"/>
        <v>0</v>
      </c>
      <c r="Y30" s="329">
        <f t="shared" si="17"/>
        <v>0</v>
      </c>
      <c r="Z30" s="339">
        <f t="shared" si="17"/>
        <v>0</v>
      </c>
      <c r="AA30" s="331">
        <f t="shared" si="17"/>
        <v>0</v>
      </c>
      <c r="AB30" s="329">
        <f t="shared" si="17"/>
        <v>0</v>
      </c>
      <c r="AC30" s="339">
        <f t="shared" si="17"/>
        <v>0</v>
      </c>
      <c r="AD30" s="331">
        <f t="shared" si="17"/>
        <v>0</v>
      </c>
      <c r="AE30" s="329">
        <f t="shared" si="17"/>
        <v>0</v>
      </c>
      <c r="AF30" s="339">
        <f t="shared" si="17"/>
        <v>0</v>
      </c>
      <c r="AG30" s="331">
        <f t="shared" si="17"/>
        <v>1</v>
      </c>
      <c r="AH30" s="329">
        <f t="shared" si="17"/>
        <v>1</v>
      </c>
      <c r="AI30" s="339">
        <f t="shared" si="17"/>
        <v>0</v>
      </c>
      <c r="AJ30" s="331">
        <f t="shared" si="17"/>
        <v>0</v>
      </c>
      <c r="AK30" s="329">
        <f t="shared" si="17"/>
        <v>0</v>
      </c>
      <c r="AL30" s="339">
        <f t="shared" si="17"/>
        <v>0</v>
      </c>
      <c r="AM30" s="331">
        <f t="shared" si="17"/>
        <v>1</v>
      </c>
      <c r="AN30" s="329">
        <f t="shared" si="17"/>
        <v>1</v>
      </c>
    </row>
    <row r="31" spans="1:40" ht="20.100000000000001" customHeight="1">
      <c r="A31" s="717" t="s">
        <v>113</v>
      </c>
      <c r="B31" s="718"/>
      <c r="C31" s="718"/>
      <c r="D31" s="719"/>
      <c r="E31" s="174">
        <f>E16</f>
        <v>20</v>
      </c>
      <c r="F31" s="182">
        <f>F16</f>
        <v>25</v>
      </c>
      <c r="G31" s="340">
        <f>E31+F31</f>
        <v>45</v>
      </c>
      <c r="H31" s="181">
        <f>H16</f>
        <v>16</v>
      </c>
      <c r="I31" s="182">
        <f t="shared" ref="I31:AN32" si="18">I16</f>
        <v>23</v>
      </c>
      <c r="J31" s="343">
        <f t="shared" si="18"/>
        <v>39</v>
      </c>
      <c r="K31" s="181">
        <f t="shared" si="18"/>
        <v>80</v>
      </c>
      <c r="L31" s="181">
        <f t="shared" si="18"/>
        <v>92</v>
      </c>
      <c r="M31" s="343">
        <f>(J31/G31)*100</f>
        <v>86.666666666666671</v>
      </c>
      <c r="N31" s="339">
        <f t="shared" si="18"/>
        <v>3</v>
      </c>
      <c r="O31" s="331">
        <f t="shared" si="18"/>
        <v>0</v>
      </c>
      <c r="P31" s="329">
        <f t="shared" si="18"/>
        <v>3</v>
      </c>
      <c r="Q31" s="339">
        <f t="shared" si="18"/>
        <v>0</v>
      </c>
      <c r="R31" s="331">
        <f t="shared" si="18"/>
        <v>0</v>
      </c>
      <c r="S31" s="329">
        <f t="shared" si="18"/>
        <v>0</v>
      </c>
      <c r="T31" s="339">
        <f t="shared" si="18"/>
        <v>3</v>
      </c>
      <c r="U31" s="331">
        <f t="shared" si="18"/>
        <v>0</v>
      </c>
      <c r="V31" s="329">
        <f t="shared" si="18"/>
        <v>3</v>
      </c>
      <c r="W31" s="339">
        <f t="shared" si="18"/>
        <v>0</v>
      </c>
      <c r="X31" s="331">
        <f t="shared" si="18"/>
        <v>0</v>
      </c>
      <c r="Y31" s="329">
        <f t="shared" si="18"/>
        <v>0</v>
      </c>
      <c r="Z31" s="339">
        <f t="shared" si="18"/>
        <v>0</v>
      </c>
      <c r="AA31" s="331">
        <f t="shared" si="18"/>
        <v>0</v>
      </c>
      <c r="AB31" s="329">
        <f t="shared" si="18"/>
        <v>0</v>
      </c>
      <c r="AC31" s="339">
        <f t="shared" si="18"/>
        <v>0</v>
      </c>
      <c r="AD31" s="331">
        <f t="shared" si="18"/>
        <v>0</v>
      </c>
      <c r="AE31" s="329">
        <f t="shared" si="18"/>
        <v>0</v>
      </c>
      <c r="AF31" s="339">
        <f t="shared" si="18"/>
        <v>0</v>
      </c>
      <c r="AG31" s="331">
        <f t="shared" si="18"/>
        <v>0</v>
      </c>
      <c r="AH31" s="329">
        <f t="shared" si="18"/>
        <v>0</v>
      </c>
      <c r="AI31" s="339">
        <f t="shared" si="18"/>
        <v>0</v>
      </c>
      <c r="AJ31" s="331">
        <f t="shared" si="18"/>
        <v>0</v>
      </c>
      <c r="AK31" s="329">
        <f t="shared" si="18"/>
        <v>0</v>
      </c>
      <c r="AL31" s="339">
        <f t="shared" si="18"/>
        <v>0</v>
      </c>
      <c r="AM31" s="331">
        <f t="shared" si="18"/>
        <v>0</v>
      </c>
      <c r="AN31" s="329">
        <f t="shared" si="18"/>
        <v>0</v>
      </c>
    </row>
    <row r="32" spans="1:40" ht="20.100000000000001" customHeight="1">
      <c r="A32" s="717" t="s">
        <v>114</v>
      </c>
      <c r="B32" s="718"/>
      <c r="C32" s="718"/>
      <c r="D32" s="719"/>
      <c r="E32" s="174">
        <f>E17</f>
        <v>14</v>
      </c>
      <c r="F32" s="182">
        <f>F17</f>
        <v>14</v>
      </c>
      <c r="G32" s="340">
        <f>E32+F32</f>
        <v>28</v>
      </c>
      <c r="H32" s="181">
        <f>H17</f>
        <v>10.54</v>
      </c>
      <c r="I32" s="182">
        <f t="shared" si="18"/>
        <v>11.79</v>
      </c>
      <c r="J32" s="343">
        <f t="shared" si="18"/>
        <v>22.33</v>
      </c>
      <c r="K32" s="181">
        <f t="shared" si="18"/>
        <v>75.285714285714278</v>
      </c>
      <c r="L32" s="181">
        <f t="shared" si="18"/>
        <v>84.214285714285708</v>
      </c>
      <c r="M32" s="343">
        <f>(J32/G32)*100</f>
        <v>79.75</v>
      </c>
      <c r="N32" s="339">
        <f t="shared" si="18"/>
        <v>0</v>
      </c>
      <c r="O32" s="331">
        <f t="shared" si="18"/>
        <v>0</v>
      </c>
      <c r="P32" s="329">
        <f t="shared" si="18"/>
        <v>0</v>
      </c>
      <c r="Q32" s="339">
        <f t="shared" si="18"/>
        <v>0</v>
      </c>
      <c r="R32" s="331">
        <f t="shared" si="18"/>
        <v>0</v>
      </c>
      <c r="S32" s="329">
        <f t="shared" si="18"/>
        <v>0</v>
      </c>
      <c r="T32" s="339">
        <f t="shared" si="18"/>
        <v>0</v>
      </c>
      <c r="U32" s="331">
        <f t="shared" si="18"/>
        <v>0</v>
      </c>
      <c r="V32" s="329">
        <f t="shared" si="18"/>
        <v>0</v>
      </c>
      <c r="W32" s="339">
        <f t="shared" si="18"/>
        <v>0</v>
      </c>
      <c r="X32" s="331">
        <f t="shared" si="18"/>
        <v>0</v>
      </c>
      <c r="Y32" s="329">
        <f t="shared" si="18"/>
        <v>0</v>
      </c>
      <c r="Z32" s="339">
        <f t="shared" si="18"/>
        <v>0</v>
      </c>
      <c r="AA32" s="331">
        <f t="shared" si="18"/>
        <v>0</v>
      </c>
      <c r="AB32" s="329">
        <f t="shared" si="18"/>
        <v>0</v>
      </c>
      <c r="AC32" s="339">
        <f t="shared" si="18"/>
        <v>0</v>
      </c>
      <c r="AD32" s="331">
        <f t="shared" si="18"/>
        <v>0</v>
      </c>
      <c r="AE32" s="329">
        <f t="shared" si="18"/>
        <v>0</v>
      </c>
      <c r="AF32" s="339">
        <f t="shared" si="18"/>
        <v>0</v>
      </c>
      <c r="AG32" s="331">
        <f t="shared" si="18"/>
        <v>1</v>
      </c>
      <c r="AH32" s="329">
        <f t="shared" si="18"/>
        <v>1</v>
      </c>
      <c r="AI32" s="339">
        <f t="shared" si="18"/>
        <v>0</v>
      </c>
      <c r="AJ32" s="331">
        <f t="shared" si="18"/>
        <v>0</v>
      </c>
      <c r="AK32" s="329">
        <f t="shared" si="18"/>
        <v>0</v>
      </c>
      <c r="AL32" s="339">
        <f t="shared" si="18"/>
        <v>0</v>
      </c>
      <c r="AM32" s="331">
        <f t="shared" si="18"/>
        <v>1</v>
      </c>
      <c r="AN32" s="329">
        <f t="shared" si="18"/>
        <v>1</v>
      </c>
    </row>
    <row r="33" spans="1:40" ht="20.100000000000001" customHeight="1">
      <c r="A33" s="717" t="s">
        <v>115</v>
      </c>
      <c r="B33" s="718"/>
      <c r="C33" s="718"/>
      <c r="D33" s="719"/>
      <c r="E33" s="174"/>
      <c r="F33" s="182"/>
      <c r="G33" s="340"/>
      <c r="H33" s="181"/>
      <c r="I33" s="182"/>
      <c r="J33" s="182"/>
      <c r="K33" s="182"/>
      <c r="L33" s="182"/>
      <c r="M33" s="173"/>
      <c r="N33" s="181"/>
      <c r="O33" s="182"/>
      <c r="P33" s="182"/>
      <c r="Q33" s="182"/>
      <c r="R33" s="182"/>
      <c r="S33" s="182"/>
      <c r="T33" s="182"/>
      <c r="U33" s="182"/>
      <c r="V33" s="183"/>
      <c r="W33" s="181"/>
      <c r="X33" s="182"/>
      <c r="Y33" s="182"/>
      <c r="Z33" s="182"/>
      <c r="AA33" s="182"/>
      <c r="AB33" s="182"/>
      <c r="AC33" s="182"/>
      <c r="AD33" s="182"/>
      <c r="AE33" s="183"/>
      <c r="AF33" s="174"/>
      <c r="AG33" s="182"/>
      <c r="AH33" s="182"/>
      <c r="AI33" s="182"/>
      <c r="AJ33" s="182"/>
      <c r="AK33" s="182"/>
      <c r="AL33" s="182"/>
      <c r="AM33" s="182"/>
      <c r="AN33" s="183"/>
    </row>
    <row r="34" spans="1:40" ht="20.100000000000001" customHeight="1">
      <c r="A34" s="717" t="s">
        <v>116</v>
      </c>
      <c r="B34" s="718"/>
      <c r="C34" s="718"/>
      <c r="D34" s="719"/>
      <c r="E34" s="174"/>
      <c r="F34" s="182"/>
      <c r="G34" s="340"/>
      <c r="H34" s="181"/>
      <c r="I34" s="182"/>
      <c r="J34" s="182"/>
      <c r="K34" s="182"/>
      <c r="L34" s="182"/>
      <c r="M34" s="173"/>
      <c r="N34" s="181"/>
      <c r="O34" s="182"/>
      <c r="P34" s="182"/>
      <c r="Q34" s="182"/>
      <c r="R34" s="182"/>
      <c r="S34" s="182"/>
      <c r="T34" s="182"/>
      <c r="U34" s="182"/>
      <c r="V34" s="183"/>
      <c r="W34" s="181"/>
      <c r="X34" s="182"/>
      <c r="Y34" s="182"/>
      <c r="Z34" s="182"/>
      <c r="AA34" s="182"/>
      <c r="AB34" s="182"/>
      <c r="AC34" s="182"/>
      <c r="AD34" s="182"/>
      <c r="AE34" s="183"/>
      <c r="AF34" s="174"/>
      <c r="AG34" s="182"/>
      <c r="AH34" s="182"/>
      <c r="AI34" s="182"/>
      <c r="AJ34" s="182"/>
      <c r="AK34" s="182"/>
      <c r="AL34" s="182"/>
      <c r="AM34" s="182"/>
      <c r="AN34" s="183"/>
    </row>
    <row r="35" spans="1:40" ht="20.100000000000001" customHeight="1" thickBot="1">
      <c r="A35" s="726" t="s">
        <v>48</v>
      </c>
      <c r="B35" s="727"/>
      <c r="C35" s="727"/>
      <c r="D35" s="728"/>
      <c r="E35" s="199"/>
      <c r="F35" s="200"/>
      <c r="G35" s="342"/>
      <c r="H35" s="202"/>
      <c r="I35" s="200"/>
      <c r="J35" s="200"/>
      <c r="K35" s="200"/>
      <c r="L35" s="200"/>
      <c r="M35" s="203"/>
      <c r="N35" s="202"/>
      <c r="O35" s="200"/>
      <c r="P35" s="200"/>
      <c r="Q35" s="200"/>
      <c r="R35" s="200"/>
      <c r="S35" s="200"/>
      <c r="T35" s="200"/>
      <c r="U35" s="200"/>
      <c r="V35" s="201"/>
      <c r="W35" s="202"/>
      <c r="X35" s="200"/>
      <c r="Y35" s="200"/>
      <c r="Z35" s="200"/>
      <c r="AA35" s="200"/>
      <c r="AB35" s="200"/>
      <c r="AC35" s="200"/>
      <c r="AD35" s="200"/>
      <c r="AE35" s="201"/>
      <c r="AF35" s="199"/>
      <c r="AG35" s="200"/>
      <c r="AH35" s="200"/>
      <c r="AI35" s="200"/>
      <c r="AJ35" s="200"/>
      <c r="AK35" s="200"/>
      <c r="AL35" s="200"/>
      <c r="AM35" s="200"/>
      <c r="AN35" s="201"/>
    </row>
    <row r="36" spans="1:40" ht="20.100000000000001" customHeight="1" thickTop="1" thickBot="1">
      <c r="A36" s="723" t="s">
        <v>4</v>
      </c>
      <c r="B36" s="724"/>
      <c r="C36" s="724"/>
      <c r="D36" s="725"/>
      <c r="E36" s="204">
        <f>SUM(E29:E35)</f>
        <v>87</v>
      </c>
      <c r="F36" s="204">
        <f>SUM(F29:F35)</f>
        <v>106</v>
      </c>
      <c r="G36" s="341">
        <f>SUM(E36:F36)</f>
        <v>193</v>
      </c>
      <c r="H36" s="205">
        <f>SUM(H29:H32)</f>
        <v>70.34</v>
      </c>
      <c r="I36" s="206">
        <f>SUM(I29:I32)</f>
        <v>94.789999999999992</v>
      </c>
      <c r="J36" s="344">
        <f>SUM(J29:J32)</f>
        <v>165.13</v>
      </c>
      <c r="K36" s="206">
        <f>(H36/E36)*100</f>
        <v>80.850574712643692</v>
      </c>
      <c r="L36" s="206">
        <f>(I36/F36)*100</f>
        <v>89.424528301886781</v>
      </c>
      <c r="M36" s="345">
        <f>(J36/G36)*100</f>
        <v>85.559585492227967</v>
      </c>
      <c r="N36" s="205">
        <f>SUM(N29:N35)</f>
        <v>11</v>
      </c>
      <c r="O36" s="206">
        <f t="shared" ref="O36:AN36" si="19">SUM(O29:O35)</f>
        <v>0</v>
      </c>
      <c r="P36" s="344">
        <f t="shared" si="19"/>
        <v>11</v>
      </c>
      <c r="Q36" s="206">
        <f t="shared" si="19"/>
        <v>0</v>
      </c>
      <c r="R36" s="206">
        <f t="shared" si="19"/>
        <v>0</v>
      </c>
      <c r="S36" s="344">
        <f t="shared" si="19"/>
        <v>0</v>
      </c>
      <c r="T36" s="206">
        <f t="shared" si="19"/>
        <v>11</v>
      </c>
      <c r="U36" s="206">
        <f t="shared" si="19"/>
        <v>0</v>
      </c>
      <c r="V36" s="346">
        <f t="shared" si="19"/>
        <v>11</v>
      </c>
      <c r="W36" s="205">
        <f t="shared" si="19"/>
        <v>0</v>
      </c>
      <c r="X36" s="206">
        <f t="shared" si="19"/>
        <v>0</v>
      </c>
      <c r="Y36" s="344">
        <f t="shared" si="19"/>
        <v>0</v>
      </c>
      <c r="Z36" s="206">
        <f t="shared" si="19"/>
        <v>0</v>
      </c>
      <c r="AA36" s="206">
        <f t="shared" si="19"/>
        <v>0</v>
      </c>
      <c r="AB36" s="344">
        <f t="shared" si="19"/>
        <v>0</v>
      </c>
      <c r="AC36" s="206">
        <f t="shared" si="19"/>
        <v>0</v>
      </c>
      <c r="AD36" s="206">
        <f t="shared" si="19"/>
        <v>0</v>
      </c>
      <c r="AE36" s="346">
        <f t="shared" si="19"/>
        <v>0</v>
      </c>
      <c r="AF36" s="204">
        <f t="shared" si="19"/>
        <v>2</v>
      </c>
      <c r="AG36" s="206">
        <f t="shared" si="19"/>
        <v>2</v>
      </c>
      <c r="AH36" s="344">
        <f t="shared" si="19"/>
        <v>4</v>
      </c>
      <c r="AI36" s="206">
        <f t="shared" si="19"/>
        <v>0</v>
      </c>
      <c r="AJ36" s="206">
        <f t="shared" si="19"/>
        <v>0</v>
      </c>
      <c r="AK36" s="344">
        <f t="shared" si="19"/>
        <v>0</v>
      </c>
      <c r="AL36" s="206">
        <f t="shared" si="19"/>
        <v>2</v>
      </c>
      <c r="AM36" s="206">
        <f t="shared" si="19"/>
        <v>2</v>
      </c>
      <c r="AN36" s="346">
        <f t="shared" si="19"/>
        <v>4</v>
      </c>
    </row>
    <row r="37" spans="1:40">
      <c r="A37" s="209" t="s">
        <v>63</v>
      </c>
      <c r="B37" s="153"/>
      <c r="C37" s="153"/>
      <c r="D37" s="153"/>
      <c r="E37" s="160"/>
      <c r="F37" s="160"/>
      <c r="G37" s="160"/>
      <c r="H37" s="160"/>
      <c r="I37" s="160"/>
      <c r="J37" s="160"/>
      <c r="K37" s="160"/>
      <c r="L37" s="160"/>
      <c r="M37" s="160"/>
      <c r="N37" s="160"/>
      <c r="O37" s="160"/>
      <c r="P37" s="160"/>
      <c r="Q37" s="160"/>
      <c r="R37" s="160"/>
      <c r="S37" s="160"/>
      <c r="T37" s="160"/>
      <c r="U37" s="160"/>
      <c r="V37" s="160"/>
      <c r="Y37" s="109" t="s">
        <v>144</v>
      </c>
    </row>
    <row r="38" spans="1:40">
      <c r="A38" s="672" t="s">
        <v>256</v>
      </c>
      <c r="B38" s="672"/>
      <c r="C38" s="672"/>
      <c r="D38" s="672"/>
      <c r="E38" s="672"/>
      <c r="F38" s="672"/>
      <c r="G38" s="672"/>
      <c r="H38" s="672"/>
      <c r="I38" s="672"/>
      <c r="J38" s="672"/>
      <c r="K38" s="672"/>
      <c r="L38" s="672"/>
      <c r="M38" s="672"/>
      <c r="N38" s="672"/>
      <c r="O38" s="672"/>
      <c r="P38" s="672"/>
      <c r="Q38" s="672"/>
      <c r="R38" s="672"/>
      <c r="S38" s="672"/>
      <c r="T38" s="672"/>
      <c r="U38" s="672"/>
      <c r="V38" s="672"/>
    </row>
    <row r="39" spans="1:40" ht="19.5" customHeight="1">
      <c r="A39" s="150" t="s">
        <v>252</v>
      </c>
      <c r="W39" s="334"/>
      <c r="X39" s="334"/>
      <c r="Y39" s="334"/>
      <c r="Z39" s="334"/>
      <c r="AA39" s="334"/>
      <c r="AC39" s="676" t="s">
        <v>315</v>
      </c>
      <c r="AD39" s="676"/>
      <c r="AE39" s="676"/>
      <c r="AF39" s="676"/>
      <c r="AG39" s="676"/>
      <c r="AH39" s="676"/>
      <c r="AI39" s="676"/>
      <c r="AJ39" s="676"/>
      <c r="AK39" s="676"/>
      <c r="AL39" s="676"/>
      <c r="AM39" s="112"/>
      <c r="AN39" s="112"/>
    </row>
    <row r="40" spans="1:40" ht="14.25" customHeight="1">
      <c r="A40" s="150" t="s">
        <v>291</v>
      </c>
      <c r="AC40" s="160"/>
      <c r="AD40" s="160"/>
      <c r="AE40" s="160"/>
      <c r="AF40" s="160"/>
      <c r="AG40" s="141" t="s">
        <v>140</v>
      </c>
      <c r="AH40" s="116"/>
      <c r="AI40" s="116"/>
      <c r="AJ40" s="116"/>
      <c r="AK40" s="116"/>
      <c r="AL40" s="116"/>
      <c r="AM40" s="116"/>
      <c r="AN40" s="116"/>
    </row>
    <row r="41" spans="1:40" ht="15" customHeight="1">
      <c r="A41" s="672" t="s">
        <v>306</v>
      </c>
      <c r="B41" s="672"/>
      <c r="C41" s="672"/>
      <c r="D41" s="672"/>
      <c r="E41" s="672"/>
      <c r="F41" s="672"/>
      <c r="G41" s="672"/>
      <c r="H41" s="672"/>
      <c r="I41" s="672"/>
      <c r="J41" s="672"/>
      <c r="K41" s="672"/>
      <c r="L41" s="672"/>
      <c r="M41" s="672"/>
      <c r="N41" s="672"/>
      <c r="O41" s="672"/>
      <c r="P41" s="672"/>
      <c r="Q41" s="672"/>
      <c r="R41" s="672"/>
      <c r="S41" s="672"/>
      <c r="T41" s="672"/>
      <c r="U41" s="672"/>
      <c r="V41" s="672"/>
      <c r="AD41" s="112"/>
      <c r="AF41" s="146"/>
      <c r="AH41" s="146"/>
      <c r="AI41" s="146"/>
      <c r="AJ41" s="144"/>
    </row>
    <row r="42" spans="1:40">
      <c r="A42" s="672"/>
      <c r="B42" s="672"/>
      <c r="C42" s="672"/>
      <c r="D42" s="672"/>
      <c r="E42" s="672"/>
      <c r="F42" s="672"/>
      <c r="G42" s="672"/>
      <c r="H42" s="672"/>
      <c r="I42" s="672"/>
      <c r="J42" s="672"/>
      <c r="K42" s="672"/>
      <c r="L42" s="672"/>
      <c r="M42" s="672"/>
      <c r="N42" s="672"/>
      <c r="O42" s="672"/>
      <c r="P42" s="672"/>
      <c r="Q42" s="672"/>
      <c r="R42" s="672"/>
      <c r="S42" s="672"/>
      <c r="T42" s="672"/>
      <c r="U42" s="672"/>
      <c r="V42" s="672"/>
    </row>
  </sheetData>
  <mergeCells count="62">
    <mergeCell ref="B1:AN1"/>
    <mergeCell ref="A2:AN2"/>
    <mergeCell ref="A3:AN3"/>
    <mergeCell ref="G4:H4"/>
    <mergeCell ref="I4:J4"/>
    <mergeCell ref="L4:M4"/>
    <mergeCell ref="N4:U4"/>
    <mergeCell ref="W4:X4"/>
    <mergeCell ref="Y4:AF4"/>
    <mergeCell ref="AI10:AK10"/>
    <mergeCell ref="AL10:AN10"/>
    <mergeCell ref="W10:Y10"/>
    <mergeCell ref="C5:E5"/>
    <mergeCell ref="A7:B7"/>
    <mergeCell ref="C7:P7"/>
    <mergeCell ref="U7:X7"/>
    <mergeCell ref="Y7:AC7"/>
    <mergeCell ref="Q10:S10"/>
    <mergeCell ref="T10:V10"/>
    <mergeCell ref="A24:B24"/>
    <mergeCell ref="A12:B12"/>
    <mergeCell ref="AJ7:AN7"/>
    <mergeCell ref="A9:B11"/>
    <mergeCell ref="C9:C11"/>
    <mergeCell ref="D9:D11"/>
    <mergeCell ref="E9:G10"/>
    <mergeCell ref="H9:M9"/>
    <mergeCell ref="N9:V9"/>
    <mergeCell ref="W9:AE9"/>
    <mergeCell ref="AF9:AN9"/>
    <mergeCell ref="H10:J10"/>
    <mergeCell ref="AE7:AI7"/>
    <mergeCell ref="AC10:AE10"/>
    <mergeCell ref="AF10:AH10"/>
    <mergeCell ref="Z10:AB10"/>
    <mergeCell ref="A19:B19"/>
    <mergeCell ref="A20:B20"/>
    <mergeCell ref="A21:B21"/>
    <mergeCell ref="A22:B22"/>
    <mergeCell ref="A23:B23"/>
    <mergeCell ref="A13:B13"/>
    <mergeCell ref="K10:M10"/>
    <mergeCell ref="N10:P10"/>
    <mergeCell ref="AC39:AL39"/>
    <mergeCell ref="A26:B26"/>
    <mergeCell ref="A28:D28"/>
    <mergeCell ref="A29:D29"/>
    <mergeCell ref="A30:D30"/>
    <mergeCell ref="A31:D31"/>
    <mergeCell ref="A32:D32"/>
    <mergeCell ref="A25:B25"/>
    <mergeCell ref="A14:B14"/>
    <mergeCell ref="A15:B15"/>
    <mergeCell ref="A16:B16"/>
    <mergeCell ref="A17:B17"/>
    <mergeCell ref="A18:B18"/>
    <mergeCell ref="A41:V42"/>
    <mergeCell ref="A33:D33"/>
    <mergeCell ref="A34:D34"/>
    <mergeCell ref="A35:D35"/>
    <mergeCell ref="A36:D36"/>
    <mergeCell ref="A38:V38"/>
  </mergeCells>
  <pageMargins left="0.47" right="0.12" top="0.36" bottom="0.23" header="0.3" footer="0.17"/>
  <pageSetup paperSize="9" scale="6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pageSetUpPr fitToPage="1"/>
  </sheetPr>
  <dimension ref="A1:AN42"/>
  <sheetViews>
    <sheetView showGridLines="0" zoomScaleNormal="100" workbookViewId="0">
      <selection activeCell="W10" sqref="W10:Y10"/>
    </sheetView>
  </sheetViews>
  <sheetFormatPr defaultRowHeight="16.5"/>
  <cols>
    <col min="1" max="1" width="17.28515625" style="150" customWidth="1"/>
    <col min="2" max="2" width="12.28515625" style="150" customWidth="1"/>
    <col min="3" max="3" width="7.85546875" style="150" customWidth="1"/>
    <col min="4" max="4" width="10.28515625" style="150" customWidth="1"/>
    <col min="5" max="8" width="4.7109375" style="150" customWidth="1"/>
    <col min="9" max="9" width="4.28515625" style="150" customWidth="1"/>
    <col min="10" max="37" width="4.7109375" style="150" customWidth="1"/>
    <col min="38" max="38" width="4.140625" style="150" customWidth="1"/>
    <col min="39" max="39" width="4" style="150" customWidth="1"/>
    <col min="40" max="40" width="5.140625" style="150" customWidth="1"/>
    <col min="41" max="16384" width="9.140625" style="150"/>
  </cols>
  <sheetData>
    <row r="1" spans="1:40">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1:40" ht="27">
      <c r="A2" s="688" t="s">
        <v>195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row>
    <row r="3" spans="1:40" ht="27" customHeight="1">
      <c r="A3" s="684" t="s">
        <v>261</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row>
    <row r="4" spans="1:40" ht="20.25" customHeight="1">
      <c r="B4" s="175"/>
      <c r="C4" s="175"/>
      <c r="D4" s="175"/>
      <c r="E4" s="175"/>
      <c r="F4" s="175"/>
      <c r="G4" s="687" t="s">
        <v>208</v>
      </c>
      <c r="H4" s="686"/>
      <c r="I4" s="678" t="s">
        <v>307</v>
      </c>
      <c r="J4" s="679"/>
      <c r="K4" s="265"/>
      <c r="L4" s="687" t="s">
        <v>209</v>
      </c>
      <c r="M4" s="686"/>
      <c r="N4" s="680" t="s">
        <v>308</v>
      </c>
      <c r="O4" s="681"/>
      <c r="P4" s="681"/>
      <c r="Q4" s="681"/>
      <c r="R4" s="681"/>
      <c r="S4" s="681"/>
      <c r="T4" s="681"/>
      <c r="U4" s="682"/>
      <c r="V4" s="175"/>
      <c r="W4" s="687" t="s">
        <v>210</v>
      </c>
      <c r="X4" s="686"/>
      <c r="Y4" s="680" t="s">
        <v>320</v>
      </c>
      <c r="Z4" s="681"/>
      <c r="AA4" s="681"/>
      <c r="AB4" s="681"/>
      <c r="AC4" s="681"/>
      <c r="AD4" s="681"/>
      <c r="AE4" s="681"/>
      <c r="AF4" s="682"/>
      <c r="AG4" s="175"/>
      <c r="AH4" s="175"/>
      <c r="AI4" s="175"/>
      <c r="AJ4" s="175"/>
      <c r="AK4" s="175"/>
      <c r="AL4" s="175"/>
      <c r="AM4" s="175"/>
      <c r="AN4" s="175"/>
    </row>
    <row r="5" spans="1:40" s="112" customFormat="1" ht="21.75" customHeight="1">
      <c r="A5" s="116"/>
      <c r="B5" s="352" t="s">
        <v>211</v>
      </c>
      <c r="C5" s="678">
        <v>309766</v>
      </c>
      <c r="D5" s="683"/>
      <c r="E5" s="679"/>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1:40" s="112" customFormat="1" ht="10.5" customHeight="1">
      <c r="A6" s="116"/>
      <c r="B6" s="264"/>
      <c r="C6" s="350"/>
      <c r="D6" s="350"/>
      <c r="E6" s="350"/>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row>
    <row r="7" spans="1:40" s="175" customFormat="1" ht="26.25" customHeight="1">
      <c r="A7" s="685" t="s">
        <v>212</v>
      </c>
      <c r="B7" s="686"/>
      <c r="C7" s="678" t="s">
        <v>334</v>
      </c>
      <c r="D7" s="683"/>
      <c r="E7" s="683"/>
      <c r="F7" s="683"/>
      <c r="G7" s="683"/>
      <c r="H7" s="683"/>
      <c r="I7" s="683"/>
      <c r="J7" s="683"/>
      <c r="K7" s="683"/>
      <c r="L7" s="683"/>
      <c r="M7" s="683"/>
      <c r="N7" s="683"/>
      <c r="O7" s="683"/>
      <c r="P7" s="679"/>
      <c r="Q7" s="264"/>
      <c r="R7" s="264"/>
      <c r="S7" s="264"/>
      <c r="T7" s="264"/>
      <c r="U7" s="685" t="s">
        <v>207</v>
      </c>
      <c r="V7" s="685"/>
      <c r="W7" s="685"/>
      <c r="X7" s="686"/>
      <c r="Y7" s="678" t="s">
        <v>321</v>
      </c>
      <c r="Z7" s="683"/>
      <c r="AA7" s="683"/>
      <c r="AB7" s="683"/>
      <c r="AC7" s="679"/>
      <c r="AD7" s="264"/>
      <c r="AE7" s="685" t="s">
        <v>276</v>
      </c>
      <c r="AF7" s="685"/>
      <c r="AG7" s="685"/>
      <c r="AH7" s="685"/>
      <c r="AI7" s="686"/>
      <c r="AJ7" s="678" t="s">
        <v>341</v>
      </c>
      <c r="AK7" s="683"/>
      <c r="AL7" s="683"/>
      <c r="AM7" s="683"/>
      <c r="AN7" s="679"/>
    </row>
    <row r="8" spans="1:40" ht="6.75" customHeight="1" thickBot="1"/>
    <row r="9" spans="1:40" s="353" customFormat="1" ht="35.25" customHeight="1" thickBot="1">
      <c r="A9" s="707" t="s">
        <v>79</v>
      </c>
      <c r="B9" s="708"/>
      <c r="C9" s="713" t="s">
        <v>213</v>
      </c>
      <c r="D9" s="707" t="s">
        <v>214</v>
      </c>
      <c r="E9" s="707" t="s">
        <v>110</v>
      </c>
      <c r="F9" s="716"/>
      <c r="G9" s="708"/>
      <c r="H9" s="690" t="s">
        <v>168</v>
      </c>
      <c r="I9" s="690"/>
      <c r="J9" s="690"/>
      <c r="K9" s="690"/>
      <c r="L9" s="690"/>
      <c r="M9" s="690"/>
      <c r="N9" s="689" t="s">
        <v>171</v>
      </c>
      <c r="O9" s="690"/>
      <c r="P9" s="690"/>
      <c r="Q9" s="690"/>
      <c r="R9" s="690"/>
      <c r="S9" s="690"/>
      <c r="T9" s="690"/>
      <c r="U9" s="690"/>
      <c r="V9" s="691"/>
      <c r="W9" s="690" t="s">
        <v>47</v>
      </c>
      <c r="X9" s="690"/>
      <c r="Y9" s="690"/>
      <c r="Z9" s="690"/>
      <c r="AA9" s="690"/>
      <c r="AB9" s="690"/>
      <c r="AC9" s="690"/>
      <c r="AD9" s="690"/>
      <c r="AE9" s="690"/>
      <c r="AF9" s="689" t="s">
        <v>46</v>
      </c>
      <c r="AG9" s="690"/>
      <c r="AH9" s="690"/>
      <c r="AI9" s="690"/>
      <c r="AJ9" s="690"/>
      <c r="AK9" s="690"/>
      <c r="AL9" s="690"/>
      <c r="AM9" s="690"/>
      <c r="AN9" s="691"/>
    </row>
    <row r="10" spans="1:40" s="353" customFormat="1" ht="60.75" customHeight="1">
      <c r="A10" s="709"/>
      <c r="B10" s="710"/>
      <c r="C10" s="714"/>
      <c r="D10" s="709"/>
      <c r="E10" s="709"/>
      <c r="F10" s="617"/>
      <c r="G10" s="710"/>
      <c r="H10" s="692" t="s">
        <v>254</v>
      </c>
      <c r="I10" s="693"/>
      <c r="J10" s="694"/>
      <c r="K10" s="695" t="s">
        <v>255</v>
      </c>
      <c r="L10" s="695"/>
      <c r="M10" s="696"/>
      <c r="N10" s="697" t="s">
        <v>173</v>
      </c>
      <c r="O10" s="698"/>
      <c r="P10" s="698"/>
      <c r="Q10" s="699" t="s">
        <v>174</v>
      </c>
      <c r="R10" s="700"/>
      <c r="S10" s="701"/>
      <c r="T10" s="699" t="s">
        <v>175</v>
      </c>
      <c r="U10" s="700"/>
      <c r="V10" s="702"/>
      <c r="W10" s="697" t="s">
        <v>173</v>
      </c>
      <c r="X10" s="698"/>
      <c r="Y10" s="698"/>
      <c r="Z10" s="699" t="s">
        <v>174</v>
      </c>
      <c r="AA10" s="700"/>
      <c r="AB10" s="701"/>
      <c r="AC10" s="699" t="s">
        <v>175</v>
      </c>
      <c r="AD10" s="700"/>
      <c r="AE10" s="702"/>
      <c r="AF10" s="697" t="s">
        <v>173</v>
      </c>
      <c r="AG10" s="698"/>
      <c r="AH10" s="698"/>
      <c r="AI10" s="699" t="s">
        <v>174</v>
      </c>
      <c r="AJ10" s="700"/>
      <c r="AK10" s="701"/>
      <c r="AL10" s="699" t="s">
        <v>175</v>
      </c>
      <c r="AM10" s="700"/>
      <c r="AN10" s="702"/>
    </row>
    <row r="11" spans="1:40" ht="16.5" customHeight="1" thickBot="1">
      <c r="A11" s="711"/>
      <c r="B11" s="712"/>
      <c r="C11" s="715"/>
      <c r="D11" s="711"/>
      <c r="E11" s="9" t="s">
        <v>2</v>
      </c>
      <c r="F11" s="10" t="s">
        <v>3</v>
      </c>
      <c r="G11" s="11" t="s">
        <v>109</v>
      </c>
      <c r="H11" s="9" t="s">
        <v>2</v>
      </c>
      <c r="I11" s="10" t="s">
        <v>3</v>
      </c>
      <c r="J11" s="10" t="s">
        <v>109</v>
      </c>
      <c r="K11" s="10" t="s">
        <v>2</v>
      </c>
      <c r="L11" s="10" t="s">
        <v>3</v>
      </c>
      <c r="M11" s="12" t="s">
        <v>109</v>
      </c>
      <c r="N11" s="9" t="s">
        <v>2</v>
      </c>
      <c r="O11" s="10" t="s">
        <v>3</v>
      </c>
      <c r="P11" s="10" t="s">
        <v>109</v>
      </c>
      <c r="Q11" s="10" t="s">
        <v>2</v>
      </c>
      <c r="R11" s="10" t="s">
        <v>3</v>
      </c>
      <c r="S11" s="10" t="s">
        <v>109</v>
      </c>
      <c r="T11" s="10" t="s">
        <v>2</v>
      </c>
      <c r="U11" s="10" t="s">
        <v>3</v>
      </c>
      <c r="V11" s="11" t="s">
        <v>109</v>
      </c>
      <c r="W11" s="9" t="s">
        <v>2</v>
      </c>
      <c r="X11" s="10" t="s">
        <v>3</v>
      </c>
      <c r="Y11" s="10" t="s">
        <v>109</v>
      </c>
      <c r="Z11" s="10" t="s">
        <v>2</v>
      </c>
      <c r="AA11" s="10" t="s">
        <v>3</v>
      </c>
      <c r="AB11" s="10" t="s">
        <v>109</v>
      </c>
      <c r="AC11" s="10" t="s">
        <v>2</v>
      </c>
      <c r="AD11" s="10" t="s">
        <v>3</v>
      </c>
      <c r="AE11" s="11" t="s">
        <v>109</v>
      </c>
      <c r="AF11" s="13" t="s">
        <v>2</v>
      </c>
      <c r="AG11" s="10" t="s">
        <v>3</v>
      </c>
      <c r="AH11" s="10" t="s">
        <v>109</v>
      </c>
      <c r="AI11" s="10" t="s">
        <v>2</v>
      </c>
      <c r="AJ11" s="10" t="s">
        <v>3</v>
      </c>
      <c r="AK11" s="10" t="s">
        <v>109</v>
      </c>
      <c r="AL11" s="10" t="s">
        <v>2</v>
      </c>
      <c r="AM11" s="10" t="s">
        <v>3</v>
      </c>
      <c r="AN11" s="11" t="s">
        <v>109</v>
      </c>
    </row>
    <row r="12" spans="1:40" ht="18" customHeight="1">
      <c r="A12" s="705" t="s">
        <v>329</v>
      </c>
      <c r="B12" s="706"/>
      <c r="C12" s="177">
        <v>7</v>
      </c>
      <c r="D12" s="178" t="s">
        <v>323</v>
      </c>
      <c r="E12" s="355">
        <v>10</v>
      </c>
      <c r="F12" s="348">
        <v>18</v>
      </c>
      <c r="G12" s="329">
        <f t="shared" ref="G12:G17" si="0">E12+F12</f>
        <v>28</v>
      </c>
      <c r="H12" s="355">
        <v>8</v>
      </c>
      <c r="I12" s="348">
        <v>18</v>
      </c>
      <c r="J12" s="329">
        <f t="shared" ref="J12:J17" si="1">H12+I12</f>
        <v>26</v>
      </c>
      <c r="K12" s="348">
        <f>(H12/E12)*100</f>
        <v>80</v>
      </c>
      <c r="L12" s="348">
        <f>(I12/F12)*100</f>
        <v>100</v>
      </c>
      <c r="M12" s="329">
        <f>(J12/G12)*100</f>
        <v>92.857142857142861</v>
      </c>
      <c r="N12" s="355">
        <v>2</v>
      </c>
      <c r="O12" s="348">
        <v>0</v>
      </c>
      <c r="P12" s="329">
        <f t="shared" ref="P12:P17" si="2">N12+O12</f>
        <v>2</v>
      </c>
      <c r="Q12" s="348">
        <v>0</v>
      </c>
      <c r="R12" s="348">
        <v>0</v>
      </c>
      <c r="S12" s="329">
        <f t="shared" ref="S12:S17" si="3">Q12+R12</f>
        <v>0</v>
      </c>
      <c r="T12" s="348">
        <f>N12+Q12</f>
        <v>2</v>
      </c>
      <c r="U12" s="348">
        <f>O12+R12</f>
        <v>0</v>
      </c>
      <c r="V12" s="329">
        <f t="shared" ref="V12:V17" si="4">T12+U12</f>
        <v>2</v>
      </c>
      <c r="W12" s="355">
        <v>0</v>
      </c>
      <c r="X12" s="348">
        <v>0</v>
      </c>
      <c r="Y12" s="329">
        <f t="shared" ref="Y12:Y17" si="5">W12+X12</f>
        <v>0</v>
      </c>
      <c r="Z12" s="348">
        <v>0</v>
      </c>
      <c r="AA12" s="348">
        <v>0</v>
      </c>
      <c r="AB12" s="329">
        <f t="shared" ref="AB12:AB17" si="6">Z12+AA12</f>
        <v>0</v>
      </c>
      <c r="AC12" s="348">
        <f>W12+Z12</f>
        <v>0</v>
      </c>
      <c r="AD12" s="348">
        <f>X12+AA12</f>
        <v>0</v>
      </c>
      <c r="AE12" s="329">
        <f t="shared" ref="AE12:AE17" si="7">AC12+AD12</f>
        <v>0</v>
      </c>
      <c r="AF12" s="330">
        <v>1</v>
      </c>
      <c r="AG12" s="348">
        <v>0</v>
      </c>
      <c r="AH12" s="329">
        <f t="shared" ref="AH12:AH17" si="8">AF12+AG12</f>
        <v>1</v>
      </c>
      <c r="AI12" s="348">
        <v>0</v>
      </c>
      <c r="AJ12" s="348">
        <v>0</v>
      </c>
      <c r="AK12" s="329">
        <f t="shared" ref="AK12:AK17" si="9">AI12+AJ12</f>
        <v>0</v>
      </c>
      <c r="AL12" s="348">
        <f>AF12+AI12</f>
        <v>1</v>
      </c>
      <c r="AM12" s="348">
        <f>AG12+AJ12</f>
        <v>0</v>
      </c>
      <c r="AN12" s="329">
        <f t="shared" ref="AN12:AN17" si="10">AL12+AM12</f>
        <v>1</v>
      </c>
    </row>
    <row r="13" spans="1:40" ht="20.100000000000001" customHeight="1">
      <c r="A13" s="703" t="s">
        <v>330</v>
      </c>
      <c r="B13" s="704"/>
      <c r="C13" s="179">
        <v>7</v>
      </c>
      <c r="D13" s="351" t="s">
        <v>324</v>
      </c>
      <c r="E13" s="354">
        <v>11</v>
      </c>
      <c r="F13" s="347">
        <v>17</v>
      </c>
      <c r="G13" s="329">
        <f t="shared" si="0"/>
        <v>28</v>
      </c>
      <c r="H13" s="354">
        <v>11</v>
      </c>
      <c r="I13" s="347">
        <v>16</v>
      </c>
      <c r="J13" s="329">
        <f t="shared" si="1"/>
        <v>27</v>
      </c>
      <c r="K13" s="348">
        <f t="shared" ref="K13:M17" si="11">(H13/E13)*100</f>
        <v>100</v>
      </c>
      <c r="L13" s="348">
        <f t="shared" si="11"/>
        <v>94.117647058823522</v>
      </c>
      <c r="M13" s="329">
        <f>(J13/G13)*100</f>
        <v>96.428571428571431</v>
      </c>
      <c r="N13" s="355">
        <v>0</v>
      </c>
      <c r="O13" s="348">
        <v>0</v>
      </c>
      <c r="P13" s="329">
        <f t="shared" si="2"/>
        <v>0</v>
      </c>
      <c r="Q13" s="348">
        <v>0</v>
      </c>
      <c r="R13" s="348">
        <v>0</v>
      </c>
      <c r="S13" s="329">
        <f t="shared" si="3"/>
        <v>0</v>
      </c>
      <c r="T13" s="348">
        <f t="shared" ref="T13:U17" si="12">N13+Q13</f>
        <v>0</v>
      </c>
      <c r="U13" s="348">
        <f t="shared" si="12"/>
        <v>0</v>
      </c>
      <c r="V13" s="329">
        <f t="shared" si="4"/>
        <v>0</v>
      </c>
      <c r="W13" s="355">
        <v>0</v>
      </c>
      <c r="X13" s="348">
        <v>0</v>
      </c>
      <c r="Y13" s="329">
        <f t="shared" si="5"/>
        <v>0</v>
      </c>
      <c r="Z13" s="348">
        <v>0</v>
      </c>
      <c r="AA13" s="348">
        <v>0</v>
      </c>
      <c r="AB13" s="329">
        <f t="shared" si="6"/>
        <v>0</v>
      </c>
      <c r="AC13" s="348">
        <f t="shared" ref="AC13:AD17" si="13">W13+Z13</f>
        <v>0</v>
      </c>
      <c r="AD13" s="348">
        <f t="shared" si="13"/>
        <v>0</v>
      </c>
      <c r="AE13" s="329">
        <f t="shared" si="7"/>
        <v>0</v>
      </c>
      <c r="AF13" s="330">
        <v>1</v>
      </c>
      <c r="AG13" s="348">
        <v>0</v>
      </c>
      <c r="AH13" s="329">
        <f t="shared" si="8"/>
        <v>1</v>
      </c>
      <c r="AI13" s="348">
        <v>0</v>
      </c>
      <c r="AJ13" s="348">
        <v>0</v>
      </c>
      <c r="AK13" s="329">
        <f t="shared" si="9"/>
        <v>0</v>
      </c>
      <c r="AL13" s="348">
        <f t="shared" ref="AL13:AM17" si="14">AF13+AI13</f>
        <v>1</v>
      </c>
      <c r="AM13" s="348">
        <f t="shared" si="14"/>
        <v>0</v>
      </c>
      <c r="AN13" s="329">
        <f t="shared" si="10"/>
        <v>1</v>
      </c>
    </row>
    <row r="14" spans="1:40" ht="20.100000000000001" customHeight="1">
      <c r="A14" s="703" t="s">
        <v>314</v>
      </c>
      <c r="B14" s="704"/>
      <c r="C14" s="179">
        <v>8</v>
      </c>
      <c r="D14" s="351" t="s">
        <v>325</v>
      </c>
      <c r="E14" s="354">
        <v>17</v>
      </c>
      <c r="F14" s="347">
        <v>16</v>
      </c>
      <c r="G14" s="329">
        <f t="shared" si="0"/>
        <v>33</v>
      </c>
      <c r="H14" s="354">
        <v>13</v>
      </c>
      <c r="I14" s="347">
        <v>13</v>
      </c>
      <c r="J14" s="329">
        <f t="shared" si="1"/>
        <v>26</v>
      </c>
      <c r="K14" s="348">
        <f t="shared" si="11"/>
        <v>76.470588235294116</v>
      </c>
      <c r="L14" s="348">
        <f t="shared" si="11"/>
        <v>81.25</v>
      </c>
      <c r="M14" s="329">
        <f>(J14/G14)*100</f>
        <v>78.787878787878782</v>
      </c>
      <c r="N14" s="355">
        <v>4</v>
      </c>
      <c r="O14" s="348">
        <v>0</v>
      </c>
      <c r="P14" s="329">
        <f t="shared" si="2"/>
        <v>4</v>
      </c>
      <c r="Q14" s="348">
        <v>0</v>
      </c>
      <c r="R14" s="348">
        <v>0</v>
      </c>
      <c r="S14" s="329">
        <f t="shared" si="3"/>
        <v>0</v>
      </c>
      <c r="T14" s="348">
        <f t="shared" si="12"/>
        <v>4</v>
      </c>
      <c r="U14" s="348">
        <f t="shared" si="12"/>
        <v>0</v>
      </c>
      <c r="V14" s="329">
        <f t="shared" si="4"/>
        <v>4</v>
      </c>
      <c r="W14" s="355">
        <v>0</v>
      </c>
      <c r="X14" s="348">
        <v>0</v>
      </c>
      <c r="Y14" s="329">
        <f t="shared" si="5"/>
        <v>0</v>
      </c>
      <c r="Z14" s="348">
        <v>0</v>
      </c>
      <c r="AA14" s="348">
        <v>0</v>
      </c>
      <c r="AB14" s="329">
        <f t="shared" si="6"/>
        <v>0</v>
      </c>
      <c r="AC14" s="348">
        <f t="shared" si="13"/>
        <v>0</v>
      </c>
      <c r="AD14" s="348">
        <f t="shared" si="13"/>
        <v>0</v>
      </c>
      <c r="AE14" s="329">
        <f t="shared" si="7"/>
        <v>0</v>
      </c>
      <c r="AF14" s="330">
        <v>0</v>
      </c>
      <c r="AG14" s="348">
        <v>1</v>
      </c>
      <c r="AH14" s="329">
        <f t="shared" si="8"/>
        <v>1</v>
      </c>
      <c r="AI14" s="348">
        <v>0</v>
      </c>
      <c r="AJ14" s="348">
        <v>0</v>
      </c>
      <c r="AK14" s="329">
        <f t="shared" si="9"/>
        <v>0</v>
      </c>
      <c r="AL14" s="348">
        <f t="shared" si="14"/>
        <v>0</v>
      </c>
      <c r="AM14" s="348">
        <f t="shared" si="14"/>
        <v>1</v>
      </c>
      <c r="AN14" s="329">
        <f t="shared" si="10"/>
        <v>1</v>
      </c>
    </row>
    <row r="15" spans="1:40" ht="20.100000000000001" customHeight="1">
      <c r="A15" s="703" t="s">
        <v>331</v>
      </c>
      <c r="B15" s="704"/>
      <c r="C15" s="179">
        <v>8</v>
      </c>
      <c r="D15" s="351" t="s">
        <v>326</v>
      </c>
      <c r="E15" s="354">
        <v>15</v>
      </c>
      <c r="F15" s="347">
        <v>16</v>
      </c>
      <c r="G15" s="329">
        <f t="shared" si="0"/>
        <v>31</v>
      </c>
      <c r="H15" s="354">
        <v>11.8</v>
      </c>
      <c r="I15" s="347">
        <v>13</v>
      </c>
      <c r="J15" s="329">
        <f t="shared" si="1"/>
        <v>24.8</v>
      </c>
      <c r="K15" s="348">
        <f t="shared" si="11"/>
        <v>78.666666666666671</v>
      </c>
      <c r="L15" s="348">
        <f t="shared" si="11"/>
        <v>81.25</v>
      </c>
      <c r="M15" s="329">
        <f t="shared" si="11"/>
        <v>80</v>
      </c>
      <c r="N15" s="355">
        <v>2</v>
      </c>
      <c r="O15" s="348">
        <v>0</v>
      </c>
      <c r="P15" s="329">
        <f t="shared" si="2"/>
        <v>2</v>
      </c>
      <c r="Q15" s="348">
        <v>0</v>
      </c>
      <c r="R15" s="348">
        <v>0</v>
      </c>
      <c r="S15" s="329">
        <f t="shared" si="3"/>
        <v>0</v>
      </c>
      <c r="T15" s="348">
        <f t="shared" si="12"/>
        <v>2</v>
      </c>
      <c r="U15" s="348">
        <f t="shared" si="12"/>
        <v>0</v>
      </c>
      <c r="V15" s="329">
        <f t="shared" si="4"/>
        <v>2</v>
      </c>
      <c r="W15" s="355">
        <v>0</v>
      </c>
      <c r="X15" s="348">
        <v>0</v>
      </c>
      <c r="Y15" s="329">
        <f t="shared" si="5"/>
        <v>0</v>
      </c>
      <c r="Z15" s="348">
        <v>0</v>
      </c>
      <c r="AA15" s="348">
        <v>0</v>
      </c>
      <c r="AB15" s="329">
        <f t="shared" si="6"/>
        <v>0</v>
      </c>
      <c r="AC15" s="348">
        <f t="shared" si="13"/>
        <v>0</v>
      </c>
      <c r="AD15" s="348">
        <f t="shared" si="13"/>
        <v>0</v>
      </c>
      <c r="AE15" s="329">
        <f t="shared" si="7"/>
        <v>0</v>
      </c>
      <c r="AF15" s="330">
        <v>0</v>
      </c>
      <c r="AG15" s="348">
        <v>0</v>
      </c>
      <c r="AH15" s="329">
        <f t="shared" si="8"/>
        <v>0</v>
      </c>
      <c r="AI15" s="348">
        <v>0</v>
      </c>
      <c r="AJ15" s="348">
        <v>0</v>
      </c>
      <c r="AK15" s="329">
        <f t="shared" si="9"/>
        <v>0</v>
      </c>
      <c r="AL15" s="348">
        <f t="shared" si="14"/>
        <v>0</v>
      </c>
      <c r="AM15" s="348">
        <f t="shared" si="14"/>
        <v>0</v>
      </c>
      <c r="AN15" s="329">
        <f t="shared" si="10"/>
        <v>0</v>
      </c>
    </row>
    <row r="16" spans="1:40" ht="20.100000000000001" customHeight="1">
      <c r="A16" s="703" t="s">
        <v>332</v>
      </c>
      <c r="B16" s="704"/>
      <c r="C16" s="179">
        <v>9</v>
      </c>
      <c r="D16" s="351" t="s">
        <v>327</v>
      </c>
      <c r="E16" s="354">
        <v>20</v>
      </c>
      <c r="F16" s="347">
        <v>25</v>
      </c>
      <c r="G16" s="329">
        <f t="shared" si="0"/>
        <v>45</v>
      </c>
      <c r="H16" s="354">
        <v>16</v>
      </c>
      <c r="I16" s="347">
        <v>23</v>
      </c>
      <c r="J16" s="329">
        <f t="shared" si="1"/>
        <v>39</v>
      </c>
      <c r="K16" s="348">
        <f t="shared" si="11"/>
        <v>80</v>
      </c>
      <c r="L16" s="348">
        <f t="shared" si="11"/>
        <v>92</v>
      </c>
      <c r="M16" s="329">
        <f t="shared" si="11"/>
        <v>86.666666666666671</v>
      </c>
      <c r="N16" s="355">
        <v>3</v>
      </c>
      <c r="O16" s="348">
        <v>0</v>
      </c>
      <c r="P16" s="329">
        <f t="shared" si="2"/>
        <v>3</v>
      </c>
      <c r="Q16" s="348">
        <v>0</v>
      </c>
      <c r="R16" s="348">
        <v>0</v>
      </c>
      <c r="S16" s="329">
        <f t="shared" si="3"/>
        <v>0</v>
      </c>
      <c r="T16" s="348">
        <f t="shared" si="12"/>
        <v>3</v>
      </c>
      <c r="U16" s="348">
        <f t="shared" si="12"/>
        <v>0</v>
      </c>
      <c r="V16" s="329">
        <f t="shared" si="4"/>
        <v>3</v>
      </c>
      <c r="W16" s="355">
        <v>0</v>
      </c>
      <c r="X16" s="348">
        <v>0</v>
      </c>
      <c r="Y16" s="329">
        <f t="shared" si="5"/>
        <v>0</v>
      </c>
      <c r="Z16" s="348">
        <v>0</v>
      </c>
      <c r="AA16" s="348">
        <v>0</v>
      </c>
      <c r="AB16" s="329">
        <f t="shared" si="6"/>
        <v>0</v>
      </c>
      <c r="AC16" s="348">
        <f t="shared" si="13"/>
        <v>0</v>
      </c>
      <c r="AD16" s="348">
        <f t="shared" si="13"/>
        <v>0</v>
      </c>
      <c r="AE16" s="329">
        <f t="shared" si="7"/>
        <v>0</v>
      </c>
      <c r="AF16" s="330">
        <v>0</v>
      </c>
      <c r="AG16" s="348">
        <v>0</v>
      </c>
      <c r="AH16" s="329">
        <f t="shared" si="8"/>
        <v>0</v>
      </c>
      <c r="AI16" s="348">
        <v>0</v>
      </c>
      <c r="AJ16" s="348">
        <v>0</v>
      </c>
      <c r="AK16" s="329">
        <f t="shared" si="9"/>
        <v>0</v>
      </c>
      <c r="AL16" s="348">
        <f t="shared" si="14"/>
        <v>0</v>
      </c>
      <c r="AM16" s="348">
        <f t="shared" si="14"/>
        <v>0</v>
      </c>
      <c r="AN16" s="329">
        <f t="shared" si="10"/>
        <v>0</v>
      </c>
    </row>
    <row r="17" spans="1:40" ht="20.100000000000001" customHeight="1">
      <c r="A17" s="703" t="s">
        <v>333</v>
      </c>
      <c r="B17" s="704"/>
      <c r="C17" s="179">
        <v>10</v>
      </c>
      <c r="D17" s="351" t="s">
        <v>328</v>
      </c>
      <c r="E17" s="354">
        <v>14</v>
      </c>
      <c r="F17" s="347">
        <v>14</v>
      </c>
      <c r="G17" s="329">
        <f t="shared" si="0"/>
        <v>28</v>
      </c>
      <c r="H17" s="354">
        <v>10.54</v>
      </c>
      <c r="I17" s="347">
        <v>11.79</v>
      </c>
      <c r="J17" s="329">
        <f t="shared" si="1"/>
        <v>22.33</v>
      </c>
      <c r="K17" s="348">
        <f t="shared" si="11"/>
        <v>75.285714285714278</v>
      </c>
      <c r="L17" s="348">
        <f t="shared" si="11"/>
        <v>84.214285714285708</v>
      </c>
      <c r="M17" s="329">
        <f>(J17/G17)*100</f>
        <v>79.75</v>
      </c>
      <c r="N17" s="355">
        <v>0</v>
      </c>
      <c r="O17" s="348">
        <v>0</v>
      </c>
      <c r="P17" s="329">
        <f t="shared" si="2"/>
        <v>0</v>
      </c>
      <c r="Q17" s="348">
        <v>0</v>
      </c>
      <c r="R17" s="348">
        <v>0</v>
      </c>
      <c r="S17" s="329">
        <f t="shared" si="3"/>
        <v>0</v>
      </c>
      <c r="T17" s="348">
        <f t="shared" si="12"/>
        <v>0</v>
      </c>
      <c r="U17" s="348">
        <f t="shared" si="12"/>
        <v>0</v>
      </c>
      <c r="V17" s="329">
        <f t="shared" si="4"/>
        <v>0</v>
      </c>
      <c r="W17" s="355">
        <v>0</v>
      </c>
      <c r="X17" s="348">
        <v>0</v>
      </c>
      <c r="Y17" s="329">
        <f t="shared" si="5"/>
        <v>0</v>
      </c>
      <c r="Z17" s="348">
        <v>0</v>
      </c>
      <c r="AA17" s="348">
        <v>0</v>
      </c>
      <c r="AB17" s="329">
        <f t="shared" si="6"/>
        <v>0</v>
      </c>
      <c r="AC17" s="348">
        <f t="shared" si="13"/>
        <v>0</v>
      </c>
      <c r="AD17" s="348">
        <f t="shared" si="13"/>
        <v>0</v>
      </c>
      <c r="AE17" s="329">
        <f t="shared" si="7"/>
        <v>0</v>
      </c>
      <c r="AF17" s="330">
        <v>0</v>
      </c>
      <c r="AG17" s="348">
        <v>1</v>
      </c>
      <c r="AH17" s="329">
        <f t="shared" si="8"/>
        <v>1</v>
      </c>
      <c r="AI17" s="348">
        <v>0</v>
      </c>
      <c r="AJ17" s="348">
        <v>0</v>
      </c>
      <c r="AK17" s="329">
        <f t="shared" si="9"/>
        <v>0</v>
      </c>
      <c r="AL17" s="348">
        <f t="shared" si="14"/>
        <v>0</v>
      </c>
      <c r="AM17" s="348">
        <f t="shared" si="14"/>
        <v>1</v>
      </c>
      <c r="AN17" s="329">
        <f t="shared" si="10"/>
        <v>1</v>
      </c>
    </row>
    <row r="18" spans="1:40" ht="20.100000000000001" customHeight="1">
      <c r="A18" s="703"/>
      <c r="B18" s="704"/>
      <c r="C18" s="179"/>
      <c r="D18" s="351"/>
      <c r="E18" s="181"/>
      <c r="F18" s="182"/>
      <c r="G18" s="329"/>
      <c r="H18" s="181"/>
      <c r="I18" s="182"/>
      <c r="J18" s="329"/>
      <c r="K18" s="182"/>
      <c r="L18" s="182"/>
      <c r="M18" s="173"/>
      <c r="N18" s="181"/>
      <c r="O18" s="182"/>
      <c r="P18" s="182"/>
      <c r="Q18" s="182"/>
      <c r="R18" s="182"/>
      <c r="S18" s="182"/>
      <c r="T18" s="182"/>
      <c r="U18" s="182"/>
      <c r="V18" s="183"/>
      <c r="W18" s="181"/>
      <c r="X18" s="182"/>
      <c r="Y18" s="182"/>
      <c r="Z18" s="182"/>
      <c r="AA18" s="182"/>
      <c r="AB18" s="182"/>
      <c r="AC18" s="182"/>
      <c r="AD18" s="182"/>
      <c r="AE18" s="183"/>
      <c r="AF18" s="174"/>
      <c r="AG18" s="182"/>
      <c r="AH18" s="182"/>
      <c r="AI18" s="182"/>
      <c r="AJ18" s="182"/>
      <c r="AK18" s="182"/>
      <c r="AL18" s="182"/>
      <c r="AM18" s="182"/>
      <c r="AN18" s="183"/>
    </row>
    <row r="19" spans="1:40" ht="20.100000000000001" hidden="1" customHeight="1">
      <c r="A19" s="703"/>
      <c r="B19" s="704"/>
      <c r="C19" s="179"/>
      <c r="D19" s="351"/>
      <c r="E19" s="181"/>
      <c r="F19" s="182"/>
      <c r="G19" s="329"/>
      <c r="H19" s="181"/>
      <c r="I19" s="182"/>
      <c r="J19" s="329"/>
      <c r="K19" s="182"/>
      <c r="L19" s="182"/>
      <c r="M19" s="173"/>
      <c r="N19" s="181"/>
      <c r="O19" s="182"/>
      <c r="P19" s="182"/>
      <c r="Q19" s="182"/>
      <c r="R19" s="182"/>
      <c r="S19" s="182"/>
      <c r="T19" s="182"/>
      <c r="U19" s="182"/>
      <c r="V19" s="183"/>
      <c r="W19" s="181"/>
      <c r="X19" s="182"/>
      <c r="Y19" s="182"/>
      <c r="Z19" s="182"/>
      <c r="AA19" s="182"/>
      <c r="AB19" s="182"/>
      <c r="AC19" s="182"/>
      <c r="AD19" s="182"/>
      <c r="AE19" s="183"/>
      <c r="AF19" s="174"/>
      <c r="AG19" s="182"/>
      <c r="AH19" s="182"/>
      <c r="AI19" s="182"/>
      <c r="AJ19" s="182"/>
      <c r="AK19" s="182"/>
      <c r="AL19" s="182"/>
      <c r="AM19" s="182"/>
      <c r="AN19" s="183"/>
    </row>
    <row r="20" spans="1:40" ht="20.100000000000001" hidden="1" customHeight="1">
      <c r="A20" s="703"/>
      <c r="B20" s="704"/>
      <c r="C20" s="179"/>
      <c r="D20" s="351"/>
      <c r="E20" s="181"/>
      <c r="F20" s="182"/>
      <c r="G20" s="329"/>
      <c r="H20" s="181"/>
      <c r="I20" s="182"/>
      <c r="J20" s="329"/>
      <c r="K20" s="182"/>
      <c r="L20" s="182"/>
      <c r="M20" s="173"/>
      <c r="N20" s="181"/>
      <c r="O20" s="182"/>
      <c r="P20" s="182"/>
      <c r="Q20" s="182"/>
      <c r="R20" s="182"/>
      <c r="S20" s="182"/>
      <c r="T20" s="182"/>
      <c r="U20" s="182"/>
      <c r="V20" s="183"/>
      <c r="W20" s="181"/>
      <c r="X20" s="182"/>
      <c r="Y20" s="182"/>
      <c r="Z20" s="182"/>
      <c r="AA20" s="182"/>
      <c r="AB20" s="182"/>
      <c r="AC20" s="182"/>
      <c r="AD20" s="182"/>
      <c r="AE20" s="183"/>
      <c r="AF20" s="174"/>
      <c r="AG20" s="182"/>
      <c r="AH20" s="182"/>
      <c r="AI20" s="182"/>
      <c r="AJ20" s="182"/>
      <c r="AK20" s="182"/>
      <c r="AL20" s="182"/>
      <c r="AM20" s="182"/>
      <c r="AN20" s="183"/>
    </row>
    <row r="21" spans="1:40" ht="20.100000000000001" hidden="1" customHeight="1">
      <c r="A21" s="703"/>
      <c r="B21" s="704"/>
      <c r="C21" s="179"/>
      <c r="D21" s="351"/>
      <c r="E21" s="181"/>
      <c r="F21" s="182"/>
      <c r="G21" s="329"/>
      <c r="H21" s="181"/>
      <c r="I21" s="182"/>
      <c r="J21" s="329"/>
      <c r="K21" s="182"/>
      <c r="L21" s="182"/>
      <c r="M21" s="173"/>
      <c r="N21" s="181"/>
      <c r="O21" s="182"/>
      <c r="P21" s="182"/>
      <c r="Q21" s="182"/>
      <c r="R21" s="182"/>
      <c r="S21" s="182"/>
      <c r="T21" s="182"/>
      <c r="U21" s="182"/>
      <c r="V21" s="183"/>
      <c r="W21" s="181"/>
      <c r="X21" s="182"/>
      <c r="Y21" s="182"/>
      <c r="Z21" s="182"/>
      <c r="AA21" s="182"/>
      <c r="AB21" s="182"/>
      <c r="AC21" s="182"/>
      <c r="AD21" s="182"/>
      <c r="AE21" s="183"/>
      <c r="AF21" s="174"/>
      <c r="AG21" s="182"/>
      <c r="AH21" s="182"/>
      <c r="AI21" s="182"/>
      <c r="AJ21" s="182"/>
      <c r="AK21" s="182"/>
      <c r="AL21" s="182"/>
      <c r="AM21" s="182"/>
      <c r="AN21" s="183"/>
    </row>
    <row r="22" spans="1:40" ht="20.100000000000001" customHeight="1">
      <c r="A22" s="703"/>
      <c r="B22" s="704"/>
      <c r="C22" s="179"/>
      <c r="D22" s="351"/>
      <c r="E22" s="181"/>
      <c r="F22" s="182"/>
      <c r="G22" s="329"/>
      <c r="H22" s="181"/>
      <c r="I22" s="182"/>
      <c r="J22" s="329"/>
      <c r="K22" s="182"/>
      <c r="L22" s="182"/>
      <c r="M22" s="173"/>
      <c r="N22" s="181"/>
      <c r="O22" s="182"/>
      <c r="P22" s="182"/>
      <c r="Q22" s="182"/>
      <c r="R22" s="182"/>
      <c r="S22" s="182"/>
      <c r="T22" s="182"/>
      <c r="U22" s="182"/>
      <c r="V22" s="183"/>
      <c r="W22" s="181"/>
      <c r="X22" s="182"/>
      <c r="Y22" s="182"/>
      <c r="Z22" s="182"/>
      <c r="AA22" s="182"/>
      <c r="AB22" s="182"/>
      <c r="AC22" s="182"/>
      <c r="AD22" s="182"/>
      <c r="AE22" s="183"/>
      <c r="AF22" s="174"/>
      <c r="AG22" s="182"/>
      <c r="AH22" s="182"/>
      <c r="AI22" s="182"/>
      <c r="AJ22" s="182"/>
      <c r="AK22" s="182"/>
      <c r="AL22" s="182"/>
      <c r="AM22" s="182"/>
      <c r="AN22" s="183"/>
    </row>
    <row r="23" spans="1:40" ht="20.100000000000001" customHeight="1">
      <c r="A23" s="703"/>
      <c r="B23" s="704"/>
      <c r="C23" s="179"/>
      <c r="D23" s="351"/>
      <c r="E23" s="181"/>
      <c r="F23" s="182"/>
      <c r="G23" s="329"/>
      <c r="H23" s="181"/>
      <c r="I23" s="182"/>
      <c r="J23" s="329"/>
      <c r="K23" s="182"/>
      <c r="L23" s="182"/>
      <c r="M23" s="173"/>
      <c r="N23" s="181"/>
      <c r="O23" s="182"/>
      <c r="P23" s="182"/>
      <c r="Q23" s="182"/>
      <c r="R23" s="182"/>
      <c r="S23" s="182"/>
      <c r="T23" s="182"/>
      <c r="U23" s="182"/>
      <c r="V23" s="183"/>
      <c r="W23" s="181"/>
      <c r="X23" s="182"/>
      <c r="Y23" s="182"/>
      <c r="Z23" s="182"/>
      <c r="AA23" s="182"/>
      <c r="AB23" s="182"/>
      <c r="AC23" s="182"/>
      <c r="AD23" s="182"/>
      <c r="AE23" s="183"/>
      <c r="AF23" s="174"/>
      <c r="AG23" s="182"/>
      <c r="AH23" s="182"/>
      <c r="AI23" s="182"/>
      <c r="AJ23" s="182"/>
      <c r="AK23" s="182"/>
      <c r="AL23" s="182"/>
      <c r="AM23" s="182"/>
      <c r="AN23" s="183"/>
    </row>
    <row r="24" spans="1:40" ht="20.100000000000001" customHeight="1">
      <c r="A24" s="703"/>
      <c r="B24" s="704"/>
      <c r="C24" s="179"/>
      <c r="D24" s="351"/>
      <c r="E24" s="181"/>
      <c r="F24" s="182"/>
      <c r="G24" s="329"/>
      <c r="H24" s="181"/>
      <c r="I24" s="182"/>
      <c r="J24" s="329"/>
      <c r="K24" s="182"/>
      <c r="L24" s="182"/>
      <c r="M24" s="173"/>
      <c r="N24" s="181"/>
      <c r="O24" s="182"/>
      <c r="P24" s="182"/>
      <c r="Q24" s="182"/>
      <c r="R24" s="182"/>
      <c r="S24" s="182"/>
      <c r="T24" s="182"/>
      <c r="U24" s="182"/>
      <c r="V24" s="183"/>
      <c r="W24" s="181"/>
      <c r="X24" s="182"/>
      <c r="Y24" s="182"/>
      <c r="Z24" s="182"/>
      <c r="AA24" s="182"/>
      <c r="AB24" s="182"/>
      <c r="AC24" s="182"/>
      <c r="AD24" s="182"/>
      <c r="AE24" s="183"/>
      <c r="AF24" s="174"/>
      <c r="AG24" s="182"/>
      <c r="AH24" s="182"/>
      <c r="AI24" s="182"/>
      <c r="AJ24" s="182"/>
      <c r="AK24" s="182"/>
      <c r="AL24" s="182"/>
      <c r="AM24" s="182"/>
      <c r="AN24" s="183"/>
    </row>
    <row r="25" spans="1:40" ht="20.100000000000001" customHeight="1">
      <c r="A25" s="703"/>
      <c r="B25" s="704"/>
      <c r="C25" s="184"/>
      <c r="D25" s="185"/>
      <c r="E25" s="186"/>
      <c r="F25" s="187"/>
      <c r="G25" s="329"/>
      <c r="H25" s="186"/>
      <c r="I25" s="187"/>
      <c r="J25" s="329"/>
      <c r="K25" s="187"/>
      <c r="L25" s="187"/>
      <c r="M25" s="189"/>
      <c r="N25" s="186"/>
      <c r="O25" s="187"/>
      <c r="P25" s="187"/>
      <c r="Q25" s="187"/>
      <c r="R25" s="187"/>
      <c r="S25" s="187"/>
      <c r="T25" s="187"/>
      <c r="U25" s="187"/>
      <c r="V25" s="188"/>
      <c r="W25" s="186"/>
      <c r="X25" s="187"/>
      <c r="Y25" s="187"/>
      <c r="Z25" s="187"/>
      <c r="AA25" s="187"/>
      <c r="AB25" s="187"/>
      <c r="AC25" s="187"/>
      <c r="AD25" s="187"/>
      <c r="AE25" s="188"/>
      <c r="AF25" s="190"/>
      <c r="AG25" s="187"/>
      <c r="AH25" s="187"/>
      <c r="AI25" s="187"/>
      <c r="AJ25" s="187"/>
      <c r="AK25" s="187"/>
      <c r="AL25" s="187"/>
      <c r="AM25" s="187"/>
      <c r="AN25" s="188"/>
    </row>
    <row r="26" spans="1:40" ht="20.100000000000001" customHeight="1" thickBot="1">
      <c r="A26" s="703"/>
      <c r="B26" s="704"/>
      <c r="C26" s="184"/>
      <c r="D26" s="185"/>
      <c r="E26" s="186"/>
      <c r="F26" s="187"/>
      <c r="G26" s="329"/>
      <c r="H26" s="186"/>
      <c r="I26" s="187"/>
      <c r="J26" s="329"/>
      <c r="K26" s="187"/>
      <c r="L26" s="187"/>
      <c r="M26" s="189"/>
      <c r="N26" s="186"/>
      <c r="O26" s="187"/>
      <c r="P26" s="187"/>
      <c r="Q26" s="187"/>
      <c r="R26" s="187"/>
      <c r="S26" s="187"/>
      <c r="T26" s="187"/>
      <c r="U26" s="187"/>
      <c r="V26" s="188"/>
      <c r="W26" s="186"/>
      <c r="X26" s="187"/>
      <c r="Y26" s="187"/>
      <c r="Z26" s="187"/>
      <c r="AA26" s="187"/>
      <c r="AB26" s="187"/>
      <c r="AC26" s="187"/>
      <c r="AD26" s="187"/>
      <c r="AE26" s="188"/>
      <c r="AF26" s="190"/>
      <c r="AG26" s="187"/>
      <c r="AH26" s="187"/>
      <c r="AI26" s="187"/>
      <c r="AJ26" s="187"/>
      <c r="AK26" s="187"/>
      <c r="AL26" s="187"/>
      <c r="AM26" s="187"/>
      <c r="AN26" s="188"/>
    </row>
    <row r="27" spans="1:40" ht="20.100000000000001" customHeight="1" thickBot="1">
      <c r="A27" s="191" t="s">
        <v>80</v>
      </c>
      <c r="B27" s="192"/>
      <c r="C27" s="192"/>
      <c r="D27" s="193"/>
      <c r="E27" s="194"/>
      <c r="F27" s="195"/>
      <c r="G27" s="196"/>
      <c r="H27" s="194"/>
      <c r="I27" s="195"/>
      <c r="J27" s="195"/>
      <c r="K27" s="195"/>
      <c r="L27" s="195"/>
      <c r="M27" s="197"/>
      <c r="N27" s="194"/>
      <c r="O27" s="195"/>
      <c r="P27" s="195"/>
      <c r="Q27" s="195"/>
      <c r="R27" s="195"/>
      <c r="S27" s="195"/>
      <c r="T27" s="195"/>
      <c r="U27" s="195"/>
      <c r="V27" s="196"/>
      <c r="W27" s="194"/>
      <c r="X27" s="195"/>
      <c r="Y27" s="195"/>
      <c r="Z27" s="195"/>
      <c r="AA27" s="195"/>
      <c r="AB27" s="195"/>
      <c r="AC27" s="195"/>
      <c r="AD27" s="195"/>
      <c r="AE27" s="196"/>
      <c r="AF27" s="198"/>
      <c r="AG27" s="195"/>
      <c r="AH27" s="195"/>
      <c r="AI27" s="195"/>
      <c r="AJ27" s="195"/>
      <c r="AK27" s="195"/>
      <c r="AL27" s="195"/>
      <c r="AM27" s="195"/>
      <c r="AN27" s="196"/>
    </row>
    <row r="28" spans="1:40" ht="20.100000000000001" customHeight="1">
      <c r="A28" s="720" t="s">
        <v>81</v>
      </c>
      <c r="B28" s="721"/>
      <c r="C28" s="721"/>
      <c r="D28" s="722"/>
      <c r="E28" s="174"/>
      <c r="F28" s="182"/>
      <c r="G28" s="183"/>
      <c r="H28" s="181"/>
      <c r="I28" s="182"/>
      <c r="J28" s="182"/>
      <c r="K28" s="182"/>
      <c r="L28" s="182"/>
      <c r="M28" s="173"/>
      <c r="N28" s="181"/>
      <c r="O28" s="182"/>
      <c r="P28" s="182"/>
      <c r="Q28" s="182"/>
      <c r="R28" s="182"/>
      <c r="S28" s="182"/>
      <c r="T28" s="182"/>
      <c r="U28" s="182"/>
      <c r="V28" s="183"/>
      <c r="W28" s="181"/>
      <c r="X28" s="182"/>
      <c r="Y28" s="182"/>
      <c r="Z28" s="182"/>
      <c r="AA28" s="182"/>
      <c r="AB28" s="182"/>
      <c r="AC28" s="182"/>
      <c r="AD28" s="182"/>
      <c r="AE28" s="183"/>
      <c r="AF28" s="174"/>
      <c r="AG28" s="182"/>
      <c r="AH28" s="182"/>
      <c r="AI28" s="182"/>
      <c r="AJ28" s="182"/>
      <c r="AK28" s="182"/>
      <c r="AL28" s="182"/>
      <c r="AM28" s="182"/>
      <c r="AN28" s="183"/>
    </row>
    <row r="29" spans="1:40" ht="20.100000000000001" customHeight="1">
      <c r="A29" s="717" t="s">
        <v>111</v>
      </c>
      <c r="B29" s="718"/>
      <c r="C29" s="718"/>
      <c r="D29" s="719"/>
      <c r="E29" s="174">
        <f>E12+E13</f>
        <v>21</v>
      </c>
      <c r="F29" s="182">
        <f>F12+F13</f>
        <v>35</v>
      </c>
      <c r="G29" s="340">
        <f>E29+F29</f>
        <v>56</v>
      </c>
      <c r="H29" s="181">
        <f>H12+H13</f>
        <v>19</v>
      </c>
      <c r="I29" s="182">
        <f t="shared" ref="I29:AN29" si="15">I12+I13</f>
        <v>34</v>
      </c>
      <c r="J29" s="343">
        <f t="shared" si="15"/>
        <v>53</v>
      </c>
      <c r="K29" s="181">
        <f t="shared" ref="K29:M30" si="16">(H29/E29)*100</f>
        <v>90.476190476190482</v>
      </c>
      <c r="L29" s="181">
        <f t="shared" si="16"/>
        <v>97.142857142857139</v>
      </c>
      <c r="M29" s="343">
        <f t="shared" si="16"/>
        <v>94.642857142857139</v>
      </c>
      <c r="N29" s="355">
        <f t="shared" si="15"/>
        <v>2</v>
      </c>
      <c r="O29" s="348">
        <f t="shared" si="15"/>
        <v>0</v>
      </c>
      <c r="P29" s="329">
        <f t="shared" si="15"/>
        <v>2</v>
      </c>
      <c r="Q29" s="355">
        <f t="shared" si="15"/>
        <v>0</v>
      </c>
      <c r="R29" s="348">
        <f t="shared" si="15"/>
        <v>0</v>
      </c>
      <c r="S29" s="329">
        <f t="shared" si="15"/>
        <v>0</v>
      </c>
      <c r="T29" s="355">
        <f t="shared" si="15"/>
        <v>2</v>
      </c>
      <c r="U29" s="348">
        <f t="shared" si="15"/>
        <v>0</v>
      </c>
      <c r="V29" s="329">
        <f t="shared" si="15"/>
        <v>2</v>
      </c>
      <c r="W29" s="355">
        <f t="shared" si="15"/>
        <v>0</v>
      </c>
      <c r="X29" s="348">
        <f t="shared" si="15"/>
        <v>0</v>
      </c>
      <c r="Y29" s="329">
        <f t="shared" si="15"/>
        <v>0</v>
      </c>
      <c r="Z29" s="355">
        <f t="shared" si="15"/>
        <v>0</v>
      </c>
      <c r="AA29" s="348">
        <f t="shared" si="15"/>
        <v>0</v>
      </c>
      <c r="AB29" s="329">
        <f t="shared" si="15"/>
        <v>0</v>
      </c>
      <c r="AC29" s="355">
        <f t="shared" si="15"/>
        <v>0</v>
      </c>
      <c r="AD29" s="348">
        <f t="shared" si="15"/>
        <v>0</v>
      </c>
      <c r="AE29" s="329">
        <f t="shared" si="15"/>
        <v>0</v>
      </c>
      <c r="AF29" s="355">
        <f t="shared" si="15"/>
        <v>2</v>
      </c>
      <c r="AG29" s="348">
        <f t="shared" si="15"/>
        <v>0</v>
      </c>
      <c r="AH29" s="329">
        <f t="shared" si="15"/>
        <v>2</v>
      </c>
      <c r="AI29" s="355">
        <f t="shared" si="15"/>
        <v>0</v>
      </c>
      <c r="AJ29" s="348">
        <f t="shared" si="15"/>
        <v>0</v>
      </c>
      <c r="AK29" s="329">
        <f t="shared" si="15"/>
        <v>0</v>
      </c>
      <c r="AL29" s="355">
        <f t="shared" si="15"/>
        <v>2</v>
      </c>
      <c r="AM29" s="348">
        <f t="shared" si="15"/>
        <v>0</v>
      </c>
      <c r="AN29" s="329">
        <f t="shared" si="15"/>
        <v>2</v>
      </c>
    </row>
    <row r="30" spans="1:40" ht="20.100000000000001" customHeight="1">
      <c r="A30" s="717" t="s">
        <v>112</v>
      </c>
      <c r="B30" s="718"/>
      <c r="C30" s="718"/>
      <c r="D30" s="719"/>
      <c r="E30" s="174">
        <f>E14+E15</f>
        <v>32</v>
      </c>
      <c r="F30" s="182">
        <f>F14+F15</f>
        <v>32</v>
      </c>
      <c r="G30" s="340">
        <f>E30+F30</f>
        <v>64</v>
      </c>
      <c r="H30" s="181">
        <f>H14+H15</f>
        <v>24.8</v>
      </c>
      <c r="I30" s="182">
        <f t="shared" ref="I30:AN30" si="17">I14+I15</f>
        <v>26</v>
      </c>
      <c r="J30" s="343">
        <f t="shared" si="17"/>
        <v>50.8</v>
      </c>
      <c r="K30" s="181">
        <f t="shared" si="16"/>
        <v>77.5</v>
      </c>
      <c r="L30" s="181">
        <f t="shared" si="16"/>
        <v>81.25</v>
      </c>
      <c r="M30" s="343">
        <f t="shared" si="16"/>
        <v>79.375</v>
      </c>
      <c r="N30" s="355">
        <f t="shared" si="17"/>
        <v>6</v>
      </c>
      <c r="O30" s="348">
        <f t="shared" si="17"/>
        <v>0</v>
      </c>
      <c r="P30" s="329">
        <f t="shared" si="17"/>
        <v>6</v>
      </c>
      <c r="Q30" s="355">
        <f t="shared" si="17"/>
        <v>0</v>
      </c>
      <c r="R30" s="348">
        <f t="shared" si="17"/>
        <v>0</v>
      </c>
      <c r="S30" s="329">
        <f t="shared" si="17"/>
        <v>0</v>
      </c>
      <c r="T30" s="355">
        <f t="shared" si="17"/>
        <v>6</v>
      </c>
      <c r="U30" s="348">
        <f t="shared" si="17"/>
        <v>0</v>
      </c>
      <c r="V30" s="329">
        <f t="shared" si="17"/>
        <v>6</v>
      </c>
      <c r="W30" s="355">
        <f t="shared" si="17"/>
        <v>0</v>
      </c>
      <c r="X30" s="348">
        <f t="shared" si="17"/>
        <v>0</v>
      </c>
      <c r="Y30" s="329">
        <f t="shared" si="17"/>
        <v>0</v>
      </c>
      <c r="Z30" s="355">
        <f t="shared" si="17"/>
        <v>0</v>
      </c>
      <c r="AA30" s="348">
        <f t="shared" si="17"/>
        <v>0</v>
      </c>
      <c r="AB30" s="329">
        <f t="shared" si="17"/>
        <v>0</v>
      </c>
      <c r="AC30" s="355">
        <f t="shared" si="17"/>
        <v>0</v>
      </c>
      <c r="AD30" s="348">
        <f t="shared" si="17"/>
        <v>0</v>
      </c>
      <c r="AE30" s="329">
        <f t="shared" si="17"/>
        <v>0</v>
      </c>
      <c r="AF30" s="355">
        <f t="shared" si="17"/>
        <v>0</v>
      </c>
      <c r="AG30" s="348">
        <f t="shared" si="17"/>
        <v>1</v>
      </c>
      <c r="AH30" s="329">
        <f t="shared" si="17"/>
        <v>1</v>
      </c>
      <c r="AI30" s="355">
        <f t="shared" si="17"/>
        <v>0</v>
      </c>
      <c r="AJ30" s="348">
        <f t="shared" si="17"/>
        <v>0</v>
      </c>
      <c r="AK30" s="329">
        <f t="shared" si="17"/>
        <v>0</v>
      </c>
      <c r="AL30" s="355">
        <f t="shared" si="17"/>
        <v>0</v>
      </c>
      <c r="AM30" s="348">
        <f t="shared" si="17"/>
        <v>1</v>
      </c>
      <c r="AN30" s="329">
        <f t="shared" si="17"/>
        <v>1</v>
      </c>
    </row>
    <row r="31" spans="1:40" ht="20.100000000000001" customHeight="1">
      <c r="A31" s="717" t="s">
        <v>113</v>
      </c>
      <c r="B31" s="718"/>
      <c r="C31" s="718"/>
      <c r="D31" s="719"/>
      <c r="E31" s="174">
        <f>E16</f>
        <v>20</v>
      </c>
      <c r="F31" s="182">
        <f>F16</f>
        <v>25</v>
      </c>
      <c r="G31" s="340">
        <f>E31+F31</f>
        <v>45</v>
      </c>
      <c r="H31" s="181">
        <f>H16</f>
        <v>16</v>
      </c>
      <c r="I31" s="182">
        <f t="shared" ref="I31:AN32" si="18">I16</f>
        <v>23</v>
      </c>
      <c r="J31" s="343">
        <f t="shared" si="18"/>
        <v>39</v>
      </c>
      <c r="K31" s="181">
        <f t="shared" si="18"/>
        <v>80</v>
      </c>
      <c r="L31" s="181">
        <f t="shared" si="18"/>
        <v>92</v>
      </c>
      <c r="M31" s="343">
        <f>(J31/G31)*100</f>
        <v>86.666666666666671</v>
      </c>
      <c r="N31" s="355">
        <f t="shared" si="18"/>
        <v>3</v>
      </c>
      <c r="O31" s="348">
        <f t="shared" si="18"/>
        <v>0</v>
      </c>
      <c r="P31" s="329">
        <f t="shared" si="18"/>
        <v>3</v>
      </c>
      <c r="Q31" s="355">
        <f t="shared" si="18"/>
        <v>0</v>
      </c>
      <c r="R31" s="348">
        <f t="shared" si="18"/>
        <v>0</v>
      </c>
      <c r="S31" s="329">
        <f t="shared" si="18"/>
        <v>0</v>
      </c>
      <c r="T31" s="355">
        <f t="shared" si="18"/>
        <v>3</v>
      </c>
      <c r="U31" s="348">
        <f t="shared" si="18"/>
        <v>0</v>
      </c>
      <c r="V31" s="329">
        <f t="shared" si="18"/>
        <v>3</v>
      </c>
      <c r="W31" s="355">
        <f t="shared" si="18"/>
        <v>0</v>
      </c>
      <c r="X31" s="348">
        <f t="shared" si="18"/>
        <v>0</v>
      </c>
      <c r="Y31" s="329">
        <f t="shared" si="18"/>
        <v>0</v>
      </c>
      <c r="Z31" s="355">
        <f t="shared" si="18"/>
        <v>0</v>
      </c>
      <c r="AA31" s="348">
        <f t="shared" si="18"/>
        <v>0</v>
      </c>
      <c r="AB31" s="329">
        <f t="shared" si="18"/>
        <v>0</v>
      </c>
      <c r="AC31" s="355">
        <f t="shared" si="18"/>
        <v>0</v>
      </c>
      <c r="AD31" s="348">
        <f t="shared" si="18"/>
        <v>0</v>
      </c>
      <c r="AE31" s="329">
        <f t="shared" si="18"/>
        <v>0</v>
      </c>
      <c r="AF31" s="355">
        <f t="shared" si="18"/>
        <v>0</v>
      </c>
      <c r="AG31" s="348">
        <f t="shared" si="18"/>
        <v>0</v>
      </c>
      <c r="AH31" s="329">
        <f t="shared" si="18"/>
        <v>0</v>
      </c>
      <c r="AI31" s="355">
        <f t="shared" si="18"/>
        <v>0</v>
      </c>
      <c r="AJ31" s="348">
        <f t="shared" si="18"/>
        <v>0</v>
      </c>
      <c r="AK31" s="329">
        <f t="shared" si="18"/>
        <v>0</v>
      </c>
      <c r="AL31" s="355">
        <f t="shared" si="18"/>
        <v>0</v>
      </c>
      <c r="AM31" s="348">
        <f t="shared" si="18"/>
        <v>0</v>
      </c>
      <c r="AN31" s="329">
        <f t="shared" si="18"/>
        <v>0</v>
      </c>
    </row>
    <row r="32" spans="1:40" ht="20.100000000000001" customHeight="1">
      <c r="A32" s="717" t="s">
        <v>114</v>
      </c>
      <c r="B32" s="718"/>
      <c r="C32" s="718"/>
      <c r="D32" s="719"/>
      <c r="E32" s="174">
        <f>E17</f>
        <v>14</v>
      </c>
      <c r="F32" s="182">
        <f>F17</f>
        <v>14</v>
      </c>
      <c r="G32" s="340">
        <f>E32+F32</f>
        <v>28</v>
      </c>
      <c r="H32" s="181">
        <f>H17</f>
        <v>10.54</v>
      </c>
      <c r="I32" s="182">
        <f t="shared" si="18"/>
        <v>11.79</v>
      </c>
      <c r="J32" s="343">
        <f t="shared" si="18"/>
        <v>22.33</v>
      </c>
      <c r="K32" s="181">
        <f t="shared" si="18"/>
        <v>75.285714285714278</v>
      </c>
      <c r="L32" s="181">
        <f t="shared" si="18"/>
        <v>84.214285714285708</v>
      </c>
      <c r="M32" s="343">
        <f>(J32/G32)*100</f>
        <v>79.75</v>
      </c>
      <c r="N32" s="355">
        <f t="shared" si="18"/>
        <v>0</v>
      </c>
      <c r="O32" s="348">
        <f t="shared" si="18"/>
        <v>0</v>
      </c>
      <c r="P32" s="329">
        <f t="shared" si="18"/>
        <v>0</v>
      </c>
      <c r="Q32" s="355">
        <f t="shared" si="18"/>
        <v>0</v>
      </c>
      <c r="R32" s="348">
        <f t="shared" si="18"/>
        <v>0</v>
      </c>
      <c r="S32" s="329">
        <f t="shared" si="18"/>
        <v>0</v>
      </c>
      <c r="T32" s="355">
        <f t="shared" si="18"/>
        <v>0</v>
      </c>
      <c r="U32" s="348">
        <f t="shared" si="18"/>
        <v>0</v>
      </c>
      <c r="V32" s="329">
        <f t="shared" si="18"/>
        <v>0</v>
      </c>
      <c r="W32" s="355">
        <f t="shared" si="18"/>
        <v>0</v>
      </c>
      <c r="X32" s="348">
        <f t="shared" si="18"/>
        <v>0</v>
      </c>
      <c r="Y32" s="329">
        <f t="shared" si="18"/>
        <v>0</v>
      </c>
      <c r="Z32" s="355">
        <f t="shared" si="18"/>
        <v>0</v>
      </c>
      <c r="AA32" s="348">
        <f t="shared" si="18"/>
        <v>0</v>
      </c>
      <c r="AB32" s="329">
        <f t="shared" si="18"/>
        <v>0</v>
      </c>
      <c r="AC32" s="355">
        <f t="shared" si="18"/>
        <v>0</v>
      </c>
      <c r="AD32" s="348">
        <f t="shared" si="18"/>
        <v>0</v>
      </c>
      <c r="AE32" s="329">
        <f t="shared" si="18"/>
        <v>0</v>
      </c>
      <c r="AF32" s="355">
        <f t="shared" si="18"/>
        <v>0</v>
      </c>
      <c r="AG32" s="348">
        <f t="shared" si="18"/>
        <v>1</v>
      </c>
      <c r="AH32" s="329">
        <f t="shared" si="18"/>
        <v>1</v>
      </c>
      <c r="AI32" s="355">
        <f t="shared" si="18"/>
        <v>0</v>
      </c>
      <c r="AJ32" s="348">
        <f t="shared" si="18"/>
        <v>0</v>
      </c>
      <c r="AK32" s="329">
        <f t="shared" si="18"/>
        <v>0</v>
      </c>
      <c r="AL32" s="355">
        <f t="shared" si="18"/>
        <v>0</v>
      </c>
      <c r="AM32" s="348">
        <f t="shared" si="18"/>
        <v>1</v>
      </c>
      <c r="AN32" s="329">
        <f t="shared" si="18"/>
        <v>1</v>
      </c>
    </row>
    <row r="33" spans="1:40" ht="20.100000000000001" customHeight="1">
      <c r="A33" s="717" t="s">
        <v>115</v>
      </c>
      <c r="B33" s="718"/>
      <c r="C33" s="718"/>
      <c r="D33" s="719"/>
      <c r="E33" s="174"/>
      <c r="F33" s="182"/>
      <c r="G33" s="340"/>
      <c r="H33" s="181"/>
      <c r="I33" s="182"/>
      <c r="J33" s="182"/>
      <c r="K33" s="182"/>
      <c r="L33" s="182"/>
      <c r="M33" s="173"/>
      <c r="N33" s="181"/>
      <c r="O33" s="182"/>
      <c r="P33" s="182"/>
      <c r="Q33" s="182"/>
      <c r="R33" s="182"/>
      <c r="S33" s="182"/>
      <c r="T33" s="182"/>
      <c r="U33" s="182"/>
      <c r="V33" s="183"/>
      <c r="W33" s="181"/>
      <c r="X33" s="182"/>
      <c r="Y33" s="182"/>
      <c r="Z33" s="182"/>
      <c r="AA33" s="182"/>
      <c r="AB33" s="182"/>
      <c r="AC33" s="182"/>
      <c r="AD33" s="182"/>
      <c r="AE33" s="183"/>
      <c r="AF33" s="174"/>
      <c r="AG33" s="182"/>
      <c r="AH33" s="182"/>
      <c r="AI33" s="182"/>
      <c r="AJ33" s="182"/>
      <c r="AK33" s="182"/>
      <c r="AL33" s="182"/>
      <c r="AM33" s="182"/>
      <c r="AN33" s="183"/>
    </row>
    <row r="34" spans="1:40" ht="20.100000000000001" customHeight="1">
      <c r="A34" s="717" t="s">
        <v>116</v>
      </c>
      <c r="B34" s="718"/>
      <c r="C34" s="718"/>
      <c r="D34" s="719"/>
      <c r="E34" s="174"/>
      <c r="F34" s="182"/>
      <c r="G34" s="340"/>
      <c r="H34" s="181"/>
      <c r="I34" s="182"/>
      <c r="J34" s="182"/>
      <c r="K34" s="182"/>
      <c r="L34" s="182"/>
      <c r="M34" s="173"/>
      <c r="N34" s="181"/>
      <c r="O34" s="182"/>
      <c r="P34" s="182"/>
      <c r="Q34" s="182"/>
      <c r="R34" s="182"/>
      <c r="S34" s="182"/>
      <c r="T34" s="182"/>
      <c r="U34" s="182"/>
      <c r="V34" s="183"/>
      <c r="W34" s="181"/>
      <c r="X34" s="182"/>
      <c r="Y34" s="182"/>
      <c r="Z34" s="182"/>
      <c r="AA34" s="182"/>
      <c r="AB34" s="182"/>
      <c r="AC34" s="182"/>
      <c r="AD34" s="182"/>
      <c r="AE34" s="183"/>
      <c r="AF34" s="174"/>
      <c r="AG34" s="182"/>
      <c r="AH34" s="182"/>
      <c r="AI34" s="182"/>
      <c r="AJ34" s="182"/>
      <c r="AK34" s="182"/>
      <c r="AL34" s="182"/>
      <c r="AM34" s="182"/>
      <c r="AN34" s="183"/>
    </row>
    <row r="35" spans="1:40" ht="20.100000000000001" customHeight="1" thickBot="1">
      <c r="A35" s="726" t="s">
        <v>48</v>
      </c>
      <c r="B35" s="727"/>
      <c r="C35" s="727"/>
      <c r="D35" s="728"/>
      <c r="E35" s="199"/>
      <c r="F35" s="200"/>
      <c r="G35" s="342"/>
      <c r="H35" s="202"/>
      <c r="I35" s="200"/>
      <c r="J35" s="200"/>
      <c r="K35" s="200"/>
      <c r="L35" s="200"/>
      <c r="M35" s="203"/>
      <c r="N35" s="202"/>
      <c r="O35" s="200"/>
      <c r="P35" s="200"/>
      <c r="Q35" s="200"/>
      <c r="R35" s="200"/>
      <c r="S35" s="200"/>
      <c r="T35" s="200"/>
      <c r="U35" s="200"/>
      <c r="V35" s="201"/>
      <c r="W35" s="202"/>
      <c r="X35" s="200"/>
      <c r="Y35" s="200"/>
      <c r="Z35" s="200"/>
      <c r="AA35" s="200"/>
      <c r="AB35" s="200"/>
      <c r="AC35" s="200"/>
      <c r="AD35" s="200"/>
      <c r="AE35" s="201"/>
      <c r="AF35" s="199"/>
      <c r="AG35" s="200"/>
      <c r="AH35" s="200"/>
      <c r="AI35" s="200"/>
      <c r="AJ35" s="200"/>
      <c r="AK35" s="200"/>
      <c r="AL35" s="200"/>
      <c r="AM35" s="200"/>
      <c r="AN35" s="201"/>
    </row>
    <row r="36" spans="1:40" ht="20.100000000000001" customHeight="1" thickTop="1" thickBot="1">
      <c r="A36" s="723" t="s">
        <v>4</v>
      </c>
      <c r="B36" s="724"/>
      <c r="C36" s="724"/>
      <c r="D36" s="725"/>
      <c r="E36" s="204">
        <f>SUM(E29:E35)</f>
        <v>87</v>
      </c>
      <c r="F36" s="204">
        <f>SUM(F29:F35)</f>
        <v>106</v>
      </c>
      <c r="G36" s="341">
        <f>SUM(E36:F36)</f>
        <v>193</v>
      </c>
      <c r="H36" s="205">
        <f>SUM(H29:H32)</f>
        <v>70.34</v>
      </c>
      <c r="I36" s="206">
        <f>SUM(I29:I32)</f>
        <v>94.789999999999992</v>
      </c>
      <c r="J36" s="344">
        <f>SUM(J29:J32)</f>
        <v>165.13</v>
      </c>
      <c r="K36" s="206">
        <f>(H36/E36)*100</f>
        <v>80.850574712643692</v>
      </c>
      <c r="L36" s="206">
        <f>(I36/F36)*100</f>
        <v>89.424528301886781</v>
      </c>
      <c r="M36" s="345">
        <f>(J36/G36)*100</f>
        <v>85.559585492227967</v>
      </c>
      <c r="N36" s="205">
        <f>SUM(N29:N35)</f>
        <v>11</v>
      </c>
      <c r="O36" s="206">
        <f t="shared" ref="O36:AN36" si="19">SUM(O29:O35)</f>
        <v>0</v>
      </c>
      <c r="P36" s="344">
        <f t="shared" si="19"/>
        <v>11</v>
      </c>
      <c r="Q36" s="206">
        <f t="shared" si="19"/>
        <v>0</v>
      </c>
      <c r="R36" s="206">
        <f t="shared" si="19"/>
        <v>0</v>
      </c>
      <c r="S36" s="344">
        <f t="shared" si="19"/>
        <v>0</v>
      </c>
      <c r="T36" s="206">
        <f t="shared" si="19"/>
        <v>11</v>
      </c>
      <c r="U36" s="206">
        <f t="shared" si="19"/>
        <v>0</v>
      </c>
      <c r="V36" s="346">
        <f t="shared" si="19"/>
        <v>11</v>
      </c>
      <c r="W36" s="205">
        <f t="shared" si="19"/>
        <v>0</v>
      </c>
      <c r="X36" s="206">
        <f t="shared" si="19"/>
        <v>0</v>
      </c>
      <c r="Y36" s="344">
        <f t="shared" si="19"/>
        <v>0</v>
      </c>
      <c r="Z36" s="206">
        <f t="shared" si="19"/>
        <v>0</v>
      </c>
      <c r="AA36" s="206">
        <f t="shared" si="19"/>
        <v>0</v>
      </c>
      <c r="AB36" s="344">
        <f t="shared" si="19"/>
        <v>0</v>
      </c>
      <c r="AC36" s="206">
        <f t="shared" si="19"/>
        <v>0</v>
      </c>
      <c r="AD36" s="206">
        <f t="shared" si="19"/>
        <v>0</v>
      </c>
      <c r="AE36" s="346">
        <f t="shared" si="19"/>
        <v>0</v>
      </c>
      <c r="AF36" s="204">
        <f t="shared" si="19"/>
        <v>2</v>
      </c>
      <c r="AG36" s="206">
        <f t="shared" si="19"/>
        <v>2</v>
      </c>
      <c r="AH36" s="344">
        <f t="shared" si="19"/>
        <v>4</v>
      </c>
      <c r="AI36" s="206">
        <f t="shared" si="19"/>
        <v>0</v>
      </c>
      <c r="AJ36" s="206">
        <f t="shared" si="19"/>
        <v>0</v>
      </c>
      <c r="AK36" s="344">
        <f t="shared" si="19"/>
        <v>0</v>
      </c>
      <c r="AL36" s="206">
        <f t="shared" si="19"/>
        <v>2</v>
      </c>
      <c r="AM36" s="206">
        <f t="shared" si="19"/>
        <v>2</v>
      </c>
      <c r="AN36" s="346">
        <f t="shared" si="19"/>
        <v>4</v>
      </c>
    </row>
    <row r="37" spans="1:40">
      <c r="A37" s="209" t="s">
        <v>63</v>
      </c>
      <c r="B37" s="153"/>
      <c r="C37" s="153"/>
      <c r="D37" s="153"/>
      <c r="E37" s="160"/>
      <c r="F37" s="160"/>
      <c r="G37" s="160"/>
      <c r="H37" s="160"/>
      <c r="I37" s="160"/>
      <c r="J37" s="160"/>
      <c r="K37" s="160"/>
      <c r="L37" s="160"/>
      <c r="M37" s="160"/>
      <c r="N37" s="160"/>
      <c r="O37" s="160"/>
      <c r="P37" s="160"/>
      <c r="Q37" s="160"/>
      <c r="R37" s="160"/>
      <c r="S37" s="160"/>
      <c r="T37" s="160"/>
      <c r="U37" s="160"/>
      <c r="V37" s="160"/>
      <c r="Y37" s="109" t="s">
        <v>144</v>
      </c>
    </row>
    <row r="38" spans="1:40">
      <c r="A38" s="672" t="s">
        <v>256</v>
      </c>
      <c r="B38" s="672"/>
      <c r="C38" s="672"/>
      <c r="D38" s="672"/>
      <c r="E38" s="672"/>
      <c r="F38" s="672"/>
      <c r="G38" s="672"/>
      <c r="H38" s="672"/>
      <c r="I38" s="672"/>
      <c r="J38" s="672"/>
      <c r="K38" s="672"/>
      <c r="L38" s="672"/>
      <c r="M38" s="672"/>
      <c r="N38" s="672"/>
      <c r="O38" s="672"/>
      <c r="P38" s="672"/>
      <c r="Q38" s="672"/>
      <c r="R38" s="672"/>
      <c r="S38" s="672"/>
      <c r="T38" s="672"/>
      <c r="U38" s="672"/>
      <c r="V38" s="672"/>
    </row>
    <row r="39" spans="1:40" ht="19.5" customHeight="1">
      <c r="A39" s="150" t="s">
        <v>252</v>
      </c>
      <c r="W39" s="349"/>
      <c r="X39" s="349"/>
      <c r="Y39" s="349"/>
      <c r="Z39" s="349"/>
      <c r="AA39" s="349"/>
      <c r="AC39" s="676" t="s">
        <v>315</v>
      </c>
      <c r="AD39" s="676"/>
      <c r="AE39" s="676"/>
      <c r="AF39" s="676"/>
      <c r="AG39" s="676"/>
      <c r="AH39" s="676"/>
      <c r="AI39" s="676"/>
      <c r="AJ39" s="676"/>
      <c r="AK39" s="676"/>
      <c r="AL39" s="676"/>
      <c r="AM39" s="112"/>
      <c r="AN39" s="112"/>
    </row>
    <row r="40" spans="1:40" ht="14.25" customHeight="1">
      <c r="A40" s="150" t="s">
        <v>291</v>
      </c>
      <c r="AC40" s="160"/>
      <c r="AD40" s="160"/>
      <c r="AE40" s="160"/>
      <c r="AF40" s="160"/>
      <c r="AG40" s="141" t="s">
        <v>140</v>
      </c>
      <c r="AH40" s="116"/>
      <c r="AI40" s="116"/>
      <c r="AJ40" s="116"/>
      <c r="AK40" s="116"/>
      <c r="AL40" s="116"/>
      <c r="AM40" s="116"/>
      <c r="AN40" s="116"/>
    </row>
    <row r="41" spans="1:40" ht="15" customHeight="1">
      <c r="A41" s="672" t="s">
        <v>306</v>
      </c>
      <c r="B41" s="672"/>
      <c r="C41" s="672"/>
      <c r="D41" s="672"/>
      <c r="E41" s="672"/>
      <c r="F41" s="672"/>
      <c r="G41" s="672"/>
      <c r="H41" s="672"/>
      <c r="I41" s="672"/>
      <c r="J41" s="672"/>
      <c r="K41" s="672"/>
      <c r="L41" s="672"/>
      <c r="M41" s="672"/>
      <c r="N41" s="672"/>
      <c r="O41" s="672"/>
      <c r="P41" s="672"/>
      <c r="Q41" s="672"/>
      <c r="R41" s="672"/>
      <c r="S41" s="672"/>
      <c r="T41" s="672"/>
      <c r="U41" s="672"/>
      <c r="V41" s="672"/>
      <c r="AD41" s="112"/>
      <c r="AF41" s="146"/>
      <c r="AH41" s="146"/>
      <c r="AI41" s="146"/>
      <c r="AJ41" s="144"/>
    </row>
    <row r="42" spans="1:40">
      <c r="A42" s="672"/>
      <c r="B42" s="672"/>
      <c r="C42" s="672"/>
      <c r="D42" s="672"/>
      <c r="E42" s="672"/>
      <c r="F42" s="672"/>
      <c r="G42" s="672"/>
      <c r="H42" s="672"/>
      <c r="I42" s="672"/>
      <c r="J42" s="672"/>
      <c r="K42" s="672"/>
      <c r="L42" s="672"/>
      <c r="M42" s="672"/>
      <c r="N42" s="672"/>
      <c r="O42" s="672"/>
      <c r="P42" s="672"/>
      <c r="Q42" s="672"/>
      <c r="R42" s="672"/>
      <c r="S42" s="672"/>
      <c r="T42" s="672"/>
      <c r="U42" s="672"/>
      <c r="V42" s="672"/>
    </row>
  </sheetData>
  <mergeCells count="62">
    <mergeCell ref="A41:V42"/>
    <mergeCell ref="A33:D33"/>
    <mergeCell ref="A34:D34"/>
    <mergeCell ref="A35:D35"/>
    <mergeCell ref="A36:D36"/>
    <mergeCell ref="A38:V38"/>
    <mergeCell ref="A13:B13"/>
    <mergeCell ref="K10:M10"/>
    <mergeCell ref="N10:P10"/>
    <mergeCell ref="AC39:AL39"/>
    <mergeCell ref="A26:B26"/>
    <mergeCell ref="A28:D28"/>
    <mergeCell ref="A29:D29"/>
    <mergeCell ref="A30:D30"/>
    <mergeCell ref="A31:D31"/>
    <mergeCell ref="A32:D32"/>
    <mergeCell ref="A25:B25"/>
    <mergeCell ref="A14:B14"/>
    <mergeCell ref="A15:B15"/>
    <mergeCell ref="A16:B16"/>
    <mergeCell ref="A17:B17"/>
    <mergeCell ref="A18:B18"/>
    <mergeCell ref="A19:B19"/>
    <mergeCell ref="A20:B20"/>
    <mergeCell ref="A21:B21"/>
    <mergeCell ref="A22:B22"/>
    <mergeCell ref="A23:B23"/>
    <mergeCell ref="A24:B24"/>
    <mergeCell ref="A12:B12"/>
    <mergeCell ref="AJ7:AN7"/>
    <mergeCell ref="A9:B11"/>
    <mergeCell ref="C9:C11"/>
    <mergeCell ref="D9:D11"/>
    <mergeCell ref="E9:G10"/>
    <mergeCell ref="H9:M9"/>
    <mergeCell ref="N9:V9"/>
    <mergeCell ref="W9:AE9"/>
    <mergeCell ref="AF9:AN9"/>
    <mergeCell ref="H10:J10"/>
    <mergeCell ref="AE7:AI7"/>
    <mergeCell ref="AC10:AE10"/>
    <mergeCell ref="AF10:AH10"/>
    <mergeCell ref="Z10:AB10"/>
    <mergeCell ref="AI10:AK10"/>
    <mergeCell ref="AL10:AN10"/>
    <mergeCell ref="W10:Y10"/>
    <mergeCell ref="C5:E5"/>
    <mergeCell ref="A7:B7"/>
    <mergeCell ref="C7:P7"/>
    <mergeCell ref="U7:X7"/>
    <mergeCell ref="Y7:AC7"/>
    <mergeCell ref="Q10:S10"/>
    <mergeCell ref="T10:V10"/>
    <mergeCell ref="B1:AN1"/>
    <mergeCell ref="A2:AN2"/>
    <mergeCell ref="A3:AN3"/>
    <mergeCell ref="G4:H4"/>
    <mergeCell ref="I4:J4"/>
    <mergeCell ref="L4:M4"/>
    <mergeCell ref="N4:U4"/>
    <mergeCell ref="W4:X4"/>
    <mergeCell ref="Y4:AF4"/>
  </mergeCells>
  <pageMargins left="0.47" right="0.12" top="0.36" bottom="0.23" header="0.3" footer="0.17"/>
  <pageSetup paperSize="9" scale="6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A1:AN42"/>
  <sheetViews>
    <sheetView showGridLines="0" topLeftCell="A7" zoomScaleNormal="100" workbookViewId="0">
      <selection activeCell="K37" sqref="K37"/>
    </sheetView>
  </sheetViews>
  <sheetFormatPr defaultRowHeight="16.5"/>
  <cols>
    <col min="1" max="1" width="17.28515625" style="150" customWidth="1"/>
    <col min="2" max="2" width="12.28515625" style="150" customWidth="1"/>
    <col min="3" max="3" width="7.85546875" style="150" customWidth="1"/>
    <col min="4" max="4" width="10.28515625" style="150" customWidth="1"/>
    <col min="5" max="8" width="4.7109375" style="150" customWidth="1"/>
    <col min="9" max="9" width="4.28515625" style="150" customWidth="1"/>
    <col min="10" max="37" width="4.7109375" style="150" customWidth="1"/>
    <col min="38" max="38" width="4.140625" style="150" customWidth="1"/>
    <col min="39" max="39" width="4" style="150" customWidth="1"/>
    <col min="40" max="40" width="5.140625" style="150" customWidth="1"/>
    <col min="41" max="16384" width="9.140625" style="150"/>
  </cols>
  <sheetData>
    <row r="1" spans="1:40">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1:40" ht="27">
      <c r="A2" s="688" t="s">
        <v>195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row>
    <row r="3" spans="1:40" ht="27" customHeight="1">
      <c r="A3" s="684" t="s">
        <v>261</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row>
    <row r="4" spans="1:40" ht="20.25" customHeight="1">
      <c r="B4" s="175"/>
      <c r="C4" s="175"/>
      <c r="D4" s="175"/>
      <c r="E4" s="175"/>
      <c r="F4" s="175"/>
      <c r="G4" s="687" t="s">
        <v>208</v>
      </c>
      <c r="H4" s="686"/>
      <c r="I4" s="678" t="s">
        <v>307</v>
      </c>
      <c r="J4" s="679"/>
      <c r="K4" s="265"/>
      <c r="L4" s="687" t="s">
        <v>209</v>
      </c>
      <c r="M4" s="686"/>
      <c r="N4" s="680" t="s">
        <v>308</v>
      </c>
      <c r="O4" s="681"/>
      <c r="P4" s="681"/>
      <c r="Q4" s="681"/>
      <c r="R4" s="681"/>
      <c r="S4" s="681"/>
      <c r="T4" s="681"/>
      <c r="U4" s="682"/>
      <c r="V4" s="175"/>
      <c r="W4" s="687" t="s">
        <v>210</v>
      </c>
      <c r="X4" s="686"/>
      <c r="Y4" s="680" t="s">
        <v>320</v>
      </c>
      <c r="Z4" s="681"/>
      <c r="AA4" s="681"/>
      <c r="AB4" s="681"/>
      <c r="AC4" s="681"/>
      <c r="AD4" s="681"/>
      <c r="AE4" s="681"/>
      <c r="AF4" s="682"/>
      <c r="AG4" s="175"/>
      <c r="AH4" s="175"/>
      <c r="AI4" s="175"/>
      <c r="AJ4" s="175"/>
      <c r="AK4" s="175"/>
      <c r="AL4" s="175"/>
      <c r="AM4" s="175"/>
      <c r="AN4" s="175"/>
    </row>
    <row r="5" spans="1:40" s="112" customFormat="1" ht="21.75" customHeight="1">
      <c r="A5" s="116"/>
      <c r="B5" s="352" t="s">
        <v>211</v>
      </c>
      <c r="C5" s="678">
        <v>309766</v>
      </c>
      <c r="D5" s="683"/>
      <c r="E5" s="679"/>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1:40" s="112" customFormat="1" ht="10.5" customHeight="1">
      <c r="A6" s="116"/>
      <c r="B6" s="264"/>
      <c r="C6" s="350"/>
      <c r="D6" s="350"/>
      <c r="E6" s="350"/>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row>
    <row r="7" spans="1:40" s="175" customFormat="1" ht="26.25" customHeight="1">
      <c r="A7" s="685" t="s">
        <v>212</v>
      </c>
      <c r="B7" s="686"/>
      <c r="C7" s="678" t="s">
        <v>334</v>
      </c>
      <c r="D7" s="683"/>
      <c r="E7" s="683"/>
      <c r="F7" s="683"/>
      <c r="G7" s="683"/>
      <c r="H7" s="683"/>
      <c r="I7" s="683"/>
      <c r="J7" s="683"/>
      <c r="K7" s="683"/>
      <c r="L7" s="683"/>
      <c r="M7" s="683"/>
      <c r="N7" s="683"/>
      <c r="O7" s="683"/>
      <c r="P7" s="679"/>
      <c r="Q7" s="264"/>
      <c r="R7" s="264"/>
      <c r="S7" s="264"/>
      <c r="T7" s="264"/>
      <c r="U7" s="685" t="s">
        <v>207</v>
      </c>
      <c r="V7" s="685"/>
      <c r="W7" s="685"/>
      <c r="X7" s="686"/>
      <c r="Y7" s="678" t="s">
        <v>321</v>
      </c>
      <c r="Z7" s="683"/>
      <c r="AA7" s="683"/>
      <c r="AB7" s="683"/>
      <c r="AC7" s="679"/>
      <c r="AD7" s="264"/>
      <c r="AE7" s="685" t="s">
        <v>276</v>
      </c>
      <c r="AF7" s="685"/>
      <c r="AG7" s="685"/>
      <c r="AH7" s="685"/>
      <c r="AI7" s="686"/>
      <c r="AJ7" s="678" t="s">
        <v>342</v>
      </c>
      <c r="AK7" s="683"/>
      <c r="AL7" s="683"/>
      <c r="AM7" s="683"/>
      <c r="AN7" s="679"/>
    </row>
    <row r="8" spans="1:40" ht="6.75" customHeight="1" thickBot="1"/>
    <row r="9" spans="1:40" s="353" customFormat="1" ht="35.25" customHeight="1" thickBot="1">
      <c r="A9" s="707" t="s">
        <v>79</v>
      </c>
      <c r="B9" s="708"/>
      <c r="C9" s="713" t="s">
        <v>213</v>
      </c>
      <c r="D9" s="707" t="s">
        <v>214</v>
      </c>
      <c r="E9" s="707" t="s">
        <v>110</v>
      </c>
      <c r="F9" s="716"/>
      <c r="G9" s="708"/>
      <c r="H9" s="690" t="s">
        <v>168</v>
      </c>
      <c r="I9" s="690"/>
      <c r="J9" s="690"/>
      <c r="K9" s="690"/>
      <c r="L9" s="690"/>
      <c r="M9" s="690"/>
      <c r="N9" s="689" t="s">
        <v>171</v>
      </c>
      <c r="O9" s="690"/>
      <c r="P9" s="690"/>
      <c r="Q9" s="690"/>
      <c r="R9" s="690"/>
      <c r="S9" s="690"/>
      <c r="T9" s="690"/>
      <c r="U9" s="690"/>
      <c r="V9" s="691"/>
      <c r="W9" s="690" t="s">
        <v>47</v>
      </c>
      <c r="X9" s="690"/>
      <c r="Y9" s="690"/>
      <c r="Z9" s="690"/>
      <c r="AA9" s="690"/>
      <c r="AB9" s="690"/>
      <c r="AC9" s="690"/>
      <c r="AD9" s="690"/>
      <c r="AE9" s="690"/>
      <c r="AF9" s="689" t="s">
        <v>46</v>
      </c>
      <c r="AG9" s="690"/>
      <c r="AH9" s="690"/>
      <c r="AI9" s="690"/>
      <c r="AJ9" s="690"/>
      <c r="AK9" s="690"/>
      <c r="AL9" s="690"/>
      <c r="AM9" s="690"/>
      <c r="AN9" s="691"/>
    </row>
    <row r="10" spans="1:40" s="353" customFormat="1" ht="60.75" customHeight="1">
      <c r="A10" s="709"/>
      <c r="B10" s="710"/>
      <c r="C10" s="714"/>
      <c r="D10" s="709"/>
      <c r="E10" s="709"/>
      <c r="F10" s="617"/>
      <c r="G10" s="710"/>
      <c r="H10" s="692" t="s">
        <v>254</v>
      </c>
      <c r="I10" s="693"/>
      <c r="J10" s="694"/>
      <c r="K10" s="695" t="s">
        <v>255</v>
      </c>
      <c r="L10" s="695"/>
      <c r="M10" s="696"/>
      <c r="N10" s="697" t="s">
        <v>173</v>
      </c>
      <c r="O10" s="698"/>
      <c r="P10" s="698"/>
      <c r="Q10" s="699" t="s">
        <v>174</v>
      </c>
      <c r="R10" s="700"/>
      <c r="S10" s="701"/>
      <c r="T10" s="699" t="s">
        <v>175</v>
      </c>
      <c r="U10" s="700"/>
      <c r="V10" s="702"/>
      <c r="W10" s="697" t="s">
        <v>173</v>
      </c>
      <c r="X10" s="698"/>
      <c r="Y10" s="698"/>
      <c r="Z10" s="699" t="s">
        <v>174</v>
      </c>
      <c r="AA10" s="700"/>
      <c r="AB10" s="701"/>
      <c r="AC10" s="699" t="s">
        <v>175</v>
      </c>
      <c r="AD10" s="700"/>
      <c r="AE10" s="702"/>
      <c r="AF10" s="697" t="s">
        <v>173</v>
      </c>
      <c r="AG10" s="698"/>
      <c r="AH10" s="698"/>
      <c r="AI10" s="699" t="s">
        <v>174</v>
      </c>
      <c r="AJ10" s="700"/>
      <c r="AK10" s="701"/>
      <c r="AL10" s="699" t="s">
        <v>175</v>
      </c>
      <c r="AM10" s="700"/>
      <c r="AN10" s="702"/>
    </row>
    <row r="11" spans="1:40" ht="16.5" customHeight="1" thickBot="1">
      <c r="A11" s="711"/>
      <c r="B11" s="712"/>
      <c r="C11" s="715"/>
      <c r="D11" s="711"/>
      <c r="E11" s="9" t="s">
        <v>2</v>
      </c>
      <c r="F11" s="10" t="s">
        <v>3</v>
      </c>
      <c r="G11" s="11" t="s">
        <v>109</v>
      </c>
      <c r="H11" s="9" t="s">
        <v>2</v>
      </c>
      <c r="I11" s="10" t="s">
        <v>3</v>
      </c>
      <c r="J11" s="10" t="s">
        <v>109</v>
      </c>
      <c r="K11" s="10" t="s">
        <v>2</v>
      </c>
      <c r="L11" s="10" t="s">
        <v>3</v>
      </c>
      <c r="M11" s="12" t="s">
        <v>109</v>
      </c>
      <c r="N11" s="9" t="s">
        <v>2</v>
      </c>
      <c r="O11" s="10" t="s">
        <v>3</v>
      </c>
      <c r="P11" s="10" t="s">
        <v>109</v>
      </c>
      <c r="Q11" s="10" t="s">
        <v>2</v>
      </c>
      <c r="R11" s="10" t="s">
        <v>3</v>
      </c>
      <c r="S11" s="10" t="s">
        <v>109</v>
      </c>
      <c r="T11" s="10" t="s">
        <v>2</v>
      </c>
      <c r="U11" s="10" t="s">
        <v>3</v>
      </c>
      <c r="V11" s="11" t="s">
        <v>109</v>
      </c>
      <c r="W11" s="9" t="s">
        <v>2</v>
      </c>
      <c r="X11" s="10" t="s">
        <v>3</v>
      </c>
      <c r="Y11" s="10" t="s">
        <v>109</v>
      </c>
      <c r="Z11" s="10" t="s">
        <v>2</v>
      </c>
      <c r="AA11" s="10" t="s">
        <v>3</v>
      </c>
      <c r="AB11" s="10" t="s">
        <v>109</v>
      </c>
      <c r="AC11" s="10" t="s">
        <v>2</v>
      </c>
      <c r="AD11" s="10" t="s">
        <v>3</v>
      </c>
      <c r="AE11" s="11" t="s">
        <v>109</v>
      </c>
      <c r="AF11" s="13" t="s">
        <v>2</v>
      </c>
      <c r="AG11" s="10" t="s">
        <v>3</v>
      </c>
      <c r="AH11" s="10" t="s">
        <v>109</v>
      </c>
      <c r="AI11" s="10" t="s">
        <v>2</v>
      </c>
      <c r="AJ11" s="10" t="s">
        <v>3</v>
      </c>
      <c r="AK11" s="10" t="s">
        <v>109</v>
      </c>
      <c r="AL11" s="10" t="s">
        <v>2</v>
      </c>
      <c r="AM11" s="10" t="s">
        <v>3</v>
      </c>
      <c r="AN11" s="11" t="s">
        <v>109</v>
      </c>
    </row>
    <row r="12" spans="1:40" ht="18" customHeight="1">
      <c r="A12" s="705" t="s">
        <v>329</v>
      </c>
      <c r="B12" s="706"/>
      <c r="C12" s="177">
        <v>7</v>
      </c>
      <c r="D12" s="178" t="s">
        <v>323</v>
      </c>
      <c r="E12" s="355">
        <v>12</v>
      </c>
      <c r="F12" s="348">
        <v>18</v>
      </c>
      <c r="G12" s="329">
        <f t="shared" ref="G12:G17" si="0">E12+F12</f>
        <v>30</v>
      </c>
      <c r="H12" s="355">
        <v>8</v>
      </c>
      <c r="I12" s="348">
        <v>17</v>
      </c>
      <c r="J12" s="329">
        <f t="shared" ref="J12:J17" si="1">H12+I12</f>
        <v>25</v>
      </c>
      <c r="K12" s="348">
        <f>(H12/E12)*100</f>
        <v>66.666666666666657</v>
      </c>
      <c r="L12" s="348">
        <f>(I12/F12)*100</f>
        <v>94.444444444444443</v>
      </c>
      <c r="M12" s="329">
        <f>(J12/G12)*100</f>
        <v>83.333333333333343</v>
      </c>
      <c r="N12" s="355">
        <v>2</v>
      </c>
      <c r="O12" s="348">
        <v>0</v>
      </c>
      <c r="P12" s="329">
        <f t="shared" ref="P12:P17" si="2">N12+O12</f>
        <v>2</v>
      </c>
      <c r="Q12" s="348">
        <v>0</v>
      </c>
      <c r="R12" s="348">
        <v>0</v>
      </c>
      <c r="S12" s="329">
        <f t="shared" ref="S12:S17" si="3">Q12+R12</f>
        <v>0</v>
      </c>
      <c r="T12" s="348">
        <f>N12+Q12</f>
        <v>2</v>
      </c>
      <c r="U12" s="348">
        <f>O12+R12</f>
        <v>0</v>
      </c>
      <c r="V12" s="329">
        <f t="shared" ref="V12:V17" si="4">T12+U12</f>
        <v>2</v>
      </c>
      <c r="W12" s="355">
        <v>0</v>
      </c>
      <c r="X12" s="348">
        <v>0</v>
      </c>
      <c r="Y12" s="329">
        <f t="shared" ref="Y12:Y17" si="5">W12+X12</f>
        <v>0</v>
      </c>
      <c r="Z12" s="348">
        <v>0</v>
      </c>
      <c r="AA12" s="348">
        <v>0</v>
      </c>
      <c r="AB12" s="329">
        <f t="shared" ref="AB12:AB17" si="6">Z12+AA12</f>
        <v>0</v>
      </c>
      <c r="AC12" s="348">
        <f>W12+Z12</f>
        <v>0</v>
      </c>
      <c r="AD12" s="348">
        <f>X12+AA12</f>
        <v>0</v>
      </c>
      <c r="AE12" s="329">
        <f t="shared" ref="AE12:AE17" si="7">AC12+AD12</f>
        <v>0</v>
      </c>
      <c r="AF12" s="330">
        <v>1</v>
      </c>
      <c r="AG12" s="348">
        <v>0</v>
      </c>
      <c r="AH12" s="329">
        <f t="shared" ref="AH12:AH17" si="8">AF12+AG12</f>
        <v>1</v>
      </c>
      <c r="AI12" s="348">
        <v>0</v>
      </c>
      <c r="AJ12" s="348">
        <v>0</v>
      </c>
      <c r="AK12" s="329">
        <f t="shared" ref="AK12:AK17" si="9">AI12+AJ12</f>
        <v>0</v>
      </c>
      <c r="AL12" s="348">
        <f>AF12+AI12</f>
        <v>1</v>
      </c>
      <c r="AM12" s="348">
        <f>AG12+AJ12</f>
        <v>0</v>
      </c>
      <c r="AN12" s="329">
        <f t="shared" ref="AN12:AN17" si="10">AL12+AM12</f>
        <v>1</v>
      </c>
    </row>
    <row r="13" spans="1:40" ht="20.100000000000001" customHeight="1">
      <c r="A13" s="703" t="s">
        <v>330</v>
      </c>
      <c r="B13" s="704"/>
      <c r="C13" s="179">
        <v>7</v>
      </c>
      <c r="D13" s="351" t="s">
        <v>324</v>
      </c>
      <c r="E13" s="354">
        <v>11</v>
      </c>
      <c r="F13" s="347">
        <v>17</v>
      </c>
      <c r="G13" s="329">
        <f t="shared" si="0"/>
        <v>28</v>
      </c>
      <c r="H13" s="354">
        <v>7</v>
      </c>
      <c r="I13" s="347">
        <v>15</v>
      </c>
      <c r="J13" s="329">
        <f t="shared" si="1"/>
        <v>22</v>
      </c>
      <c r="K13" s="348">
        <f t="shared" ref="K13:M17" si="11">(H13/E13)*100</f>
        <v>63.636363636363633</v>
      </c>
      <c r="L13" s="348">
        <f t="shared" si="11"/>
        <v>88.235294117647058</v>
      </c>
      <c r="M13" s="329">
        <f>(J13/G13)*100</f>
        <v>78.571428571428569</v>
      </c>
      <c r="N13" s="355">
        <v>0</v>
      </c>
      <c r="O13" s="348">
        <v>0</v>
      </c>
      <c r="P13" s="329">
        <f t="shared" si="2"/>
        <v>0</v>
      </c>
      <c r="Q13" s="348">
        <v>0</v>
      </c>
      <c r="R13" s="348">
        <v>0</v>
      </c>
      <c r="S13" s="329">
        <f t="shared" si="3"/>
        <v>0</v>
      </c>
      <c r="T13" s="348">
        <f t="shared" ref="T13:U17" si="12">N13+Q13</f>
        <v>0</v>
      </c>
      <c r="U13" s="348">
        <f t="shared" si="12"/>
        <v>0</v>
      </c>
      <c r="V13" s="329">
        <f t="shared" si="4"/>
        <v>0</v>
      </c>
      <c r="W13" s="355">
        <v>0</v>
      </c>
      <c r="X13" s="348">
        <v>0</v>
      </c>
      <c r="Y13" s="329">
        <f t="shared" si="5"/>
        <v>0</v>
      </c>
      <c r="Z13" s="348">
        <v>0</v>
      </c>
      <c r="AA13" s="348">
        <v>0</v>
      </c>
      <c r="AB13" s="329">
        <f t="shared" si="6"/>
        <v>0</v>
      </c>
      <c r="AC13" s="348">
        <f t="shared" ref="AC13:AD17" si="13">W13+Z13</f>
        <v>0</v>
      </c>
      <c r="AD13" s="348">
        <f t="shared" si="13"/>
        <v>0</v>
      </c>
      <c r="AE13" s="329">
        <f t="shared" si="7"/>
        <v>0</v>
      </c>
      <c r="AF13" s="330">
        <v>1</v>
      </c>
      <c r="AG13" s="348">
        <v>0</v>
      </c>
      <c r="AH13" s="329">
        <f t="shared" si="8"/>
        <v>1</v>
      </c>
      <c r="AI13" s="348">
        <v>0</v>
      </c>
      <c r="AJ13" s="348">
        <v>0</v>
      </c>
      <c r="AK13" s="329">
        <f t="shared" si="9"/>
        <v>0</v>
      </c>
      <c r="AL13" s="348">
        <f t="shared" ref="AL13:AM17" si="14">AF13+AI13</f>
        <v>1</v>
      </c>
      <c r="AM13" s="348">
        <f t="shared" si="14"/>
        <v>0</v>
      </c>
      <c r="AN13" s="329">
        <f t="shared" si="10"/>
        <v>1</v>
      </c>
    </row>
    <row r="14" spans="1:40" ht="20.100000000000001" customHeight="1">
      <c r="A14" s="703" t="s">
        <v>314</v>
      </c>
      <c r="B14" s="704"/>
      <c r="C14" s="179">
        <v>8</v>
      </c>
      <c r="D14" s="351" t="s">
        <v>325</v>
      </c>
      <c r="E14" s="354">
        <v>20</v>
      </c>
      <c r="F14" s="347">
        <v>16</v>
      </c>
      <c r="G14" s="329">
        <f t="shared" si="0"/>
        <v>36</v>
      </c>
      <c r="H14" s="354">
        <v>15</v>
      </c>
      <c r="I14" s="347">
        <v>15</v>
      </c>
      <c r="J14" s="329">
        <f t="shared" si="1"/>
        <v>30</v>
      </c>
      <c r="K14" s="348">
        <f t="shared" si="11"/>
        <v>75</v>
      </c>
      <c r="L14" s="348">
        <f t="shared" si="11"/>
        <v>93.75</v>
      </c>
      <c r="M14" s="329">
        <f>(J14/G14)*100</f>
        <v>83.333333333333343</v>
      </c>
      <c r="N14" s="355">
        <v>4</v>
      </c>
      <c r="O14" s="348">
        <v>0</v>
      </c>
      <c r="P14" s="329">
        <f t="shared" si="2"/>
        <v>4</v>
      </c>
      <c r="Q14" s="348">
        <v>0</v>
      </c>
      <c r="R14" s="348">
        <v>0</v>
      </c>
      <c r="S14" s="329">
        <f t="shared" si="3"/>
        <v>0</v>
      </c>
      <c r="T14" s="348">
        <f t="shared" si="12"/>
        <v>4</v>
      </c>
      <c r="U14" s="348">
        <f t="shared" si="12"/>
        <v>0</v>
      </c>
      <c r="V14" s="329">
        <f t="shared" si="4"/>
        <v>4</v>
      </c>
      <c r="W14" s="355">
        <v>0</v>
      </c>
      <c r="X14" s="348">
        <v>0</v>
      </c>
      <c r="Y14" s="329">
        <f t="shared" si="5"/>
        <v>0</v>
      </c>
      <c r="Z14" s="348">
        <v>0</v>
      </c>
      <c r="AA14" s="348">
        <v>0</v>
      </c>
      <c r="AB14" s="329">
        <f t="shared" si="6"/>
        <v>0</v>
      </c>
      <c r="AC14" s="348">
        <f t="shared" si="13"/>
        <v>0</v>
      </c>
      <c r="AD14" s="348">
        <f t="shared" si="13"/>
        <v>0</v>
      </c>
      <c r="AE14" s="329">
        <f t="shared" si="7"/>
        <v>0</v>
      </c>
      <c r="AF14" s="330">
        <v>0</v>
      </c>
      <c r="AG14" s="348">
        <v>1</v>
      </c>
      <c r="AH14" s="329">
        <f t="shared" si="8"/>
        <v>1</v>
      </c>
      <c r="AI14" s="348">
        <v>0</v>
      </c>
      <c r="AJ14" s="348">
        <v>0</v>
      </c>
      <c r="AK14" s="329">
        <f t="shared" si="9"/>
        <v>0</v>
      </c>
      <c r="AL14" s="348">
        <f t="shared" si="14"/>
        <v>0</v>
      </c>
      <c r="AM14" s="348">
        <f t="shared" si="14"/>
        <v>1</v>
      </c>
      <c r="AN14" s="329">
        <f t="shared" si="10"/>
        <v>1</v>
      </c>
    </row>
    <row r="15" spans="1:40" ht="20.100000000000001" customHeight="1">
      <c r="A15" s="703" t="s">
        <v>331</v>
      </c>
      <c r="B15" s="704"/>
      <c r="C15" s="179">
        <v>8</v>
      </c>
      <c r="D15" s="351" t="s">
        <v>326</v>
      </c>
      <c r="E15" s="354">
        <v>15</v>
      </c>
      <c r="F15" s="347">
        <v>16</v>
      </c>
      <c r="G15" s="329">
        <f t="shared" si="0"/>
        <v>31</v>
      </c>
      <c r="H15" s="354">
        <v>11</v>
      </c>
      <c r="I15" s="347">
        <v>13</v>
      </c>
      <c r="J15" s="329">
        <f t="shared" si="1"/>
        <v>24</v>
      </c>
      <c r="K15" s="348">
        <f t="shared" si="11"/>
        <v>73.333333333333329</v>
      </c>
      <c r="L15" s="348">
        <f t="shared" si="11"/>
        <v>81.25</v>
      </c>
      <c r="M15" s="329">
        <f t="shared" si="11"/>
        <v>77.41935483870968</v>
      </c>
      <c r="N15" s="355">
        <v>2</v>
      </c>
      <c r="O15" s="348">
        <v>0</v>
      </c>
      <c r="P15" s="329">
        <f t="shared" si="2"/>
        <v>2</v>
      </c>
      <c r="Q15" s="348">
        <v>0</v>
      </c>
      <c r="R15" s="348">
        <v>0</v>
      </c>
      <c r="S15" s="329">
        <f t="shared" si="3"/>
        <v>0</v>
      </c>
      <c r="T15" s="348">
        <f t="shared" si="12"/>
        <v>2</v>
      </c>
      <c r="U15" s="348">
        <f t="shared" si="12"/>
        <v>0</v>
      </c>
      <c r="V15" s="329">
        <f t="shared" si="4"/>
        <v>2</v>
      </c>
      <c r="W15" s="355">
        <v>0</v>
      </c>
      <c r="X15" s="348">
        <v>0</v>
      </c>
      <c r="Y15" s="329">
        <f t="shared" si="5"/>
        <v>0</v>
      </c>
      <c r="Z15" s="348">
        <v>0</v>
      </c>
      <c r="AA15" s="348">
        <v>0</v>
      </c>
      <c r="AB15" s="329">
        <f t="shared" si="6"/>
        <v>0</v>
      </c>
      <c r="AC15" s="348">
        <f t="shared" si="13"/>
        <v>0</v>
      </c>
      <c r="AD15" s="348">
        <f t="shared" si="13"/>
        <v>0</v>
      </c>
      <c r="AE15" s="329">
        <f t="shared" si="7"/>
        <v>0</v>
      </c>
      <c r="AF15" s="330">
        <v>0</v>
      </c>
      <c r="AG15" s="348">
        <v>0</v>
      </c>
      <c r="AH15" s="329">
        <f t="shared" si="8"/>
        <v>0</v>
      </c>
      <c r="AI15" s="348">
        <v>0</v>
      </c>
      <c r="AJ15" s="348">
        <v>0</v>
      </c>
      <c r="AK15" s="329">
        <f t="shared" si="9"/>
        <v>0</v>
      </c>
      <c r="AL15" s="348">
        <f t="shared" si="14"/>
        <v>0</v>
      </c>
      <c r="AM15" s="348">
        <f t="shared" si="14"/>
        <v>0</v>
      </c>
      <c r="AN15" s="329">
        <f t="shared" si="10"/>
        <v>0</v>
      </c>
    </row>
    <row r="16" spans="1:40" ht="20.100000000000001" customHeight="1">
      <c r="A16" s="703" t="s">
        <v>332</v>
      </c>
      <c r="B16" s="704"/>
      <c r="C16" s="179">
        <v>9</v>
      </c>
      <c r="D16" s="351" t="s">
        <v>327</v>
      </c>
      <c r="E16" s="354">
        <v>18</v>
      </c>
      <c r="F16" s="347">
        <v>25</v>
      </c>
      <c r="G16" s="329">
        <f t="shared" si="0"/>
        <v>43</v>
      </c>
      <c r="H16" s="354">
        <v>16</v>
      </c>
      <c r="I16" s="347">
        <v>22</v>
      </c>
      <c r="J16" s="329">
        <f t="shared" si="1"/>
        <v>38</v>
      </c>
      <c r="K16" s="348">
        <f t="shared" si="11"/>
        <v>88.888888888888886</v>
      </c>
      <c r="L16" s="348">
        <f t="shared" si="11"/>
        <v>88</v>
      </c>
      <c r="M16" s="329">
        <f t="shared" si="11"/>
        <v>88.372093023255815</v>
      </c>
      <c r="N16" s="355">
        <v>3</v>
      </c>
      <c r="O16" s="348">
        <v>0</v>
      </c>
      <c r="P16" s="329">
        <f t="shared" si="2"/>
        <v>3</v>
      </c>
      <c r="Q16" s="348">
        <v>0</v>
      </c>
      <c r="R16" s="348">
        <v>0</v>
      </c>
      <c r="S16" s="329">
        <f t="shared" si="3"/>
        <v>0</v>
      </c>
      <c r="T16" s="348">
        <f t="shared" si="12"/>
        <v>3</v>
      </c>
      <c r="U16" s="348">
        <f t="shared" si="12"/>
        <v>0</v>
      </c>
      <c r="V16" s="329">
        <f t="shared" si="4"/>
        <v>3</v>
      </c>
      <c r="W16" s="355">
        <v>0</v>
      </c>
      <c r="X16" s="348">
        <v>0</v>
      </c>
      <c r="Y16" s="329">
        <f t="shared" si="5"/>
        <v>0</v>
      </c>
      <c r="Z16" s="348">
        <v>0</v>
      </c>
      <c r="AA16" s="348">
        <v>0</v>
      </c>
      <c r="AB16" s="329">
        <f t="shared" si="6"/>
        <v>0</v>
      </c>
      <c r="AC16" s="348">
        <f t="shared" si="13"/>
        <v>0</v>
      </c>
      <c r="AD16" s="348">
        <f t="shared" si="13"/>
        <v>0</v>
      </c>
      <c r="AE16" s="329">
        <f t="shared" si="7"/>
        <v>0</v>
      </c>
      <c r="AF16" s="330">
        <v>0</v>
      </c>
      <c r="AG16" s="348">
        <v>0</v>
      </c>
      <c r="AH16" s="329">
        <f t="shared" si="8"/>
        <v>0</v>
      </c>
      <c r="AI16" s="348">
        <v>0</v>
      </c>
      <c r="AJ16" s="348">
        <v>0</v>
      </c>
      <c r="AK16" s="329">
        <f t="shared" si="9"/>
        <v>0</v>
      </c>
      <c r="AL16" s="348">
        <f t="shared" si="14"/>
        <v>0</v>
      </c>
      <c r="AM16" s="348">
        <f t="shared" si="14"/>
        <v>0</v>
      </c>
      <c r="AN16" s="329">
        <f t="shared" si="10"/>
        <v>0</v>
      </c>
    </row>
    <row r="17" spans="1:40" ht="20.100000000000001" customHeight="1">
      <c r="A17" s="703" t="s">
        <v>333</v>
      </c>
      <c r="B17" s="704"/>
      <c r="C17" s="179">
        <v>10</v>
      </c>
      <c r="D17" s="351" t="s">
        <v>328</v>
      </c>
      <c r="E17" s="354">
        <v>14</v>
      </c>
      <c r="F17" s="347">
        <v>14</v>
      </c>
      <c r="G17" s="329">
        <f t="shared" si="0"/>
        <v>28</v>
      </c>
      <c r="H17" s="354">
        <v>11.5</v>
      </c>
      <c r="I17" s="347">
        <v>11.21</v>
      </c>
      <c r="J17" s="329">
        <f t="shared" si="1"/>
        <v>22.71</v>
      </c>
      <c r="K17" s="348">
        <f t="shared" si="11"/>
        <v>82.142857142857139</v>
      </c>
      <c r="L17" s="348">
        <f t="shared" si="11"/>
        <v>80.071428571428584</v>
      </c>
      <c r="M17" s="329">
        <f>(J17/G17)*100</f>
        <v>81.107142857142861</v>
      </c>
      <c r="N17" s="355">
        <v>0</v>
      </c>
      <c r="O17" s="348">
        <v>0</v>
      </c>
      <c r="P17" s="329">
        <f t="shared" si="2"/>
        <v>0</v>
      </c>
      <c r="Q17" s="348">
        <v>0</v>
      </c>
      <c r="R17" s="348">
        <v>0</v>
      </c>
      <c r="S17" s="329">
        <f t="shared" si="3"/>
        <v>0</v>
      </c>
      <c r="T17" s="348">
        <f t="shared" si="12"/>
        <v>0</v>
      </c>
      <c r="U17" s="348">
        <f t="shared" si="12"/>
        <v>0</v>
      </c>
      <c r="V17" s="329">
        <f t="shared" si="4"/>
        <v>0</v>
      </c>
      <c r="W17" s="355">
        <v>0</v>
      </c>
      <c r="X17" s="348">
        <v>0</v>
      </c>
      <c r="Y17" s="329">
        <f t="shared" si="5"/>
        <v>0</v>
      </c>
      <c r="Z17" s="348">
        <v>0</v>
      </c>
      <c r="AA17" s="348">
        <v>0</v>
      </c>
      <c r="AB17" s="329">
        <f t="shared" si="6"/>
        <v>0</v>
      </c>
      <c r="AC17" s="348">
        <f t="shared" si="13"/>
        <v>0</v>
      </c>
      <c r="AD17" s="348">
        <f t="shared" si="13"/>
        <v>0</v>
      </c>
      <c r="AE17" s="329">
        <f t="shared" si="7"/>
        <v>0</v>
      </c>
      <c r="AF17" s="330">
        <v>0</v>
      </c>
      <c r="AG17" s="348">
        <v>1</v>
      </c>
      <c r="AH17" s="329">
        <f t="shared" si="8"/>
        <v>1</v>
      </c>
      <c r="AI17" s="348">
        <v>0</v>
      </c>
      <c r="AJ17" s="348">
        <v>0</v>
      </c>
      <c r="AK17" s="329">
        <f t="shared" si="9"/>
        <v>0</v>
      </c>
      <c r="AL17" s="348">
        <f t="shared" si="14"/>
        <v>0</v>
      </c>
      <c r="AM17" s="348">
        <f t="shared" si="14"/>
        <v>1</v>
      </c>
      <c r="AN17" s="329">
        <f t="shared" si="10"/>
        <v>1</v>
      </c>
    </row>
    <row r="18" spans="1:40" ht="20.100000000000001" customHeight="1">
      <c r="A18" s="703"/>
      <c r="B18" s="704"/>
      <c r="C18" s="179"/>
      <c r="D18" s="351"/>
      <c r="E18" s="181"/>
      <c r="F18" s="182"/>
      <c r="G18" s="329"/>
      <c r="H18" s="181"/>
      <c r="I18" s="182"/>
      <c r="J18" s="329"/>
      <c r="K18" s="182"/>
      <c r="L18" s="182"/>
      <c r="M18" s="173"/>
      <c r="N18" s="181"/>
      <c r="O18" s="182"/>
      <c r="P18" s="182"/>
      <c r="Q18" s="182"/>
      <c r="R18" s="182"/>
      <c r="S18" s="182"/>
      <c r="T18" s="182"/>
      <c r="U18" s="182"/>
      <c r="V18" s="183"/>
      <c r="W18" s="181"/>
      <c r="X18" s="182"/>
      <c r="Y18" s="182"/>
      <c r="Z18" s="182"/>
      <c r="AA18" s="182"/>
      <c r="AB18" s="182"/>
      <c r="AC18" s="182"/>
      <c r="AD18" s="182"/>
      <c r="AE18" s="183"/>
      <c r="AF18" s="174"/>
      <c r="AG18" s="182"/>
      <c r="AH18" s="182"/>
      <c r="AI18" s="182"/>
      <c r="AJ18" s="182"/>
      <c r="AK18" s="182"/>
      <c r="AL18" s="182"/>
      <c r="AM18" s="182"/>
      <c r="AN18" s="183"/>
    </row>
    <row r="19" spans="1:40" ht="20.100000000000001" hidden="1" customHeight="1">
      <c r="A19" s="703"/>
      <c r="B19" s="704"/>
      <c r="C19" s="179"/>
      <c r="D19" s="351"/>
      <c r="E19" s="181"/>
      <c r="F19" s="182"/>
      <c r="G19" s="329"/>
      <c r="H19" s="181"/>
      <c r="I19" s="182"/>
      <c r="J19" s="329"/>
      <c r="K19" s="182"/>
      <c r="L19" s="182"/>
      <c r="M19" s="173"/>
      <c r="N19" s="181"/>
      <c r="O19" s="182"/>
      <c r="P19" s="182"/>
      <c r="Q19" s="182"/>
      <c r="R19" s="182"/>
      <c r="S19" s="182"/>
      <c r="T19" s="182"/>
      <c r="U19" s="182"/>
      <c r="V19" s="183"/>
      <c r="W19" s="181"/>
      <c r="X19" s="182"/>
      <c r="Y19" s="182"/>
      <c r="Z19" s="182"/>
      <c r="AA19" s="182"/>
      <c r="AB19" s="182"/>
      <c r="AC19" s="182"/>
      <c r="AD19" s="182"/>
      <c r="AE19" s="183"/>
      <c r="AF19" s="174"/>
      <c r="AG19" s="182"/>
      <c r="AH19" s="182"/>
      <c r="AI19" s="182"/>
      <c r="AJ19" s="182"/>
      <c r="AK19" s="182"/>
      <c r="AL19" s="182"/>
      <c r="AM19" s="182"/>
      <c r="AN19" s="183"/>
    </row>
    <row r="20" spans="1:40" ht="20.100000000000001" hidden="1" customHeight="1">
      <c r="A20" s="703"/>
      <c r="B20" s="704"/>
      <c r="C20" s="179"/>
      <c r="D20" s="351"/>
      <c r="E20" s="181"/>
      <c r="F20" s="182"/>
      <c r="G20" s="329"/>
      <c r="H20" s="181"/>
      <c r="I20" s="182"/>
      <c r="J20" s="329"/>
      <c r="K20" s="182"/>
      <c r="L20" s="182"/>
      <c r="M20" s="173"/>
      <c r="N20" s="181"/>
      <c r="O20" s="182"/>
      <c r="P20" s="182"/>
      <c r="Q20" s="182"/>
      <c r="R20" s="182"/>
      <c r="S20" s="182"/>
      <c r="T20" s="182"/>
      <c r="U20" s="182"/>
      <c r="V20" s="183"/>
      <c r="W20" s="181"/>
      <c r="X20" s="182"/>
      <c r="Y20" s="182"/>
      <c r="Z20" s="182"/>
      <c r="AA20" s="182"/>
      <c r="AB20" s="182"/>
      <c r="AC20" s="182"/>
      <c r="AD20" s="182"/>
      <c r="AE20" s="183"/>
      <c r="AF20" s="174"/>
      <c r="AG20" s="182"/>
      <c r="AH20" s="182"/>
      <c r="AI20" s="182"/>
      <c r="AJ20" s="182"/>
      <c r="AK20" s="182"/>
      <c r="AL20" s="182"/>
      <c r="AM20" s="182"/>
      <c r="AN20" s="183"/>
    </row>
    <row r="21" spans="1:40" ht="20.100000000000001" hidden="1" customHeight="1">
      <c r="A21" s="703"/>
      <c r="B21" s="704"/>
      <c r="C21" s="179"/>
      <c r="D21" s="351"/>
      <c r="E21" s="181"/>
      <c r="F21" s="182"/>
      <c r="G21" s="329"/>
      <c r="H21" s="181"/>
      <c r="I21" s="182"/>
      <c r="J21" s="329"/>
      <c r="K21" s="182"/>
      <c r="L21" s="182"/>
      <c r="M21" s="173"/>
      <c r="N21" s="181"/>
      <c r="O21" s="182"/>
      <c r="P21" s="182"/>
      <c r="Q21" s="182"/>
      <c r="R21" s="182"/>
      <c r="S21" s="182"/>
      <c r="T21" s="182"/>
      <c r="U21" s="182"/>
      <c r="V21" s="183"/>
      <c r="W21" s="181"/>
      <c r="X21" s="182"/>
      <c r="Y21" s="182"/>
      <c r="Z21" s="182"/>
      <c r="AA21" s="182"/>
      <c r="AB21" s="182"/>
      <c r="AC21" s="182"/>
      <c r="AD21" s="182"/>
      <c r="AE21" s="183"/>
      <c r="AF21" s="174"/>
      <c r="AG21" s="182"/>
      <c r="AH21" s="182"/>
      <c r="AI21" s="182"/>
      <c r="AJ21" s="182"/>
      <c r="AK21" s="182"/>
      <c r="AL21" s="182"/>
      <c r="AM21" s="182"/>
      <c r="AN21" s="183"/>
    </row>
    <row r="22" spans="1:40" ht="20.100000000000001" customHeight="1">
      <c r="A22" s="703"/>
      <c r="B22" s="704"/>
      <c r="C22" s="179"/>
      <c r="D22" s="351"/>
      <c r="E22" s="181"/>
      <c r="F22" s="182"/>
      <c r="G22" s="329"/>
      <c r="H22" s="181"/>
      <c r="I22" s="182"/>
      <c r="J22" s="329"/>
      <c r="K22" s="182"/>
      <c r="L22" s="182"/>
      <c r="M22" s="173"/>
      <c r="N22" s="181"/>
      <c r="O22" s="182"/>
      <c r="P22" s="182"/>
      <c r="Q22" s="182"/>
      <c r="R22" s="182"/>
      <c r="S22" s="182"/>
      <c r="T22" s="182"/>
      <c r="U22" s="182"/>
      <c r="V22" s="183"/>
      <c r="W22" s="181"/>
      <c r="X22" s="182"/>
      <c r="Y22" s="182"/>
      <c r="Z22" s="182"/>
      <c r="AA22" s="182"/>
      <c r="AB22" s="182"/>
      <c r="AC22" s="182"/>
      <c r="AD22" s="182"/>
      <c r="AE22" s="183"/>
      <c r="AF22" s="174"/>
      <c r="AG22" s="182"/>
      <c r="AH22" s="182"/>
      <c r="AI22" s="182"/>
      <c r="AJ22" s="182"/>
      <c r="AK22" s="182"/>
      <c r="AL22" s="182"/>
      <c r="AM22" s="182"/>
      <c r="AN22" s="183"/>
    </row>
    <row r="23" spans="1:40" ht="20.100000000000001" customHeight="1">
      <c r="A23" s="703"/>
      <c r="B23" s="704"/>
      <c r="C23" s="179"/>
      <c r="D23" s="351"/>
      <c r="E23" s="181"/>
      <c r="F23" s="182"/>
      <c r="G23" s="329"/>
      <c r="H23" s="181"/>
      <c r="I23" s="182"/>
      <c r="J23" s="329"/>
      <c r="K23" s="182"/>
      <c r="L23" s="182"/>
      <c r="M23" s="173"/>
      <c r="N23" s="181"/>
      <c r="O23" s="182"/>
      <c r="P23" s="182"/>
      <c r="Q23" s="182"/>
      <c r="R23" s="182"/>
      <c r="S23" s="182"/>
      <c r="T23" s="182"/>
      <c r="U23" s="182"/>
      <c r="V23" s="183"/>
      <c r="W23" s="181"/>
      <c r="X23" s="182"/>
      <c r="Y23" s="182"/>
      <c r="Z23" s="182"/>
      <c r="AA23" s="182"/>
      <c r="AB23" s="182"/>
      <c r="AC23" s="182"/>
      <c r="AD23" s="182"/>
      <c r="AE23" s="183"/>
      <c r="AF23" s="174"/>
      <c r="AG23" s="182"/>
      <c r="AH23" s="182"/>
      <c r="AI23" s="182"/>
      <c r="AJ23" s="182"/>
      <c r="AK23" s="182"/>
      <c r="AL23" s="182"/>
      <c r="AM23" s="182"/>
      <c r="AN23" s="183"/>
    </row>
    <row r="24" spans="1:40" ht="20.100000000000001" customHeight="1">
      <c r="A24" s="703"/>
      <c r="B24" s="704"/>
      <c r="C24" s="179"/>
      <c r="D24" s="351"/>
      <c r="E24" s="181"/>
      <c r="F24" s="182"/>
      <c r="G24" s="329"/>
      <c r="H24" s="181"/>
      <c r="I24" s="182"/>
      <c r="J24" s="329"/>
      <c r="K24" s="182"/>
      <c r="L24" s="182"/>
      <c r="M24" s="173"/>
      <c r="N24" s="181"/>
      <c r="O24" s="182"/>
      <c r="P24" s="182"/>
      <c r="Q24" s="182"/>
      <c r="R24" s="182"/>
      <c r="S24" s="182"/>
      <c r="T24" s="182"/>
      <c r="U24" s="182"/>
      <c r="V24" s="183"/>
      <c r="W24" s="181"/>
      <c r="X24" s="182"/>
      <c r="Y24" s="182"/>
      <c r="Z24" s="182"/>
      <c r="AA24" s="182"/>
      <c r="AB24" s="182"/>
      <c r="AC24" s="182"/>
      <c r="AD24" s="182"/>
      <c r="AE24" s="183"/>
      <c r="AF24" s="174"/>
      <c r="AG24" s="182"/>
      <c r="AH24" s="182"/>
      <c r="AI24" s="182"/>
      <c r="AJ24" s="182"/>
      <c r="AK24" s="182"/>
      <c r="AL24" s="182"/>
      <c r="AM24" s="182"/>
      <c r="AN24" s="183"/>
    </row>
    <row r="25" spans="1:40" ht="20.100000000000001" customHeight="1">
      <c r="A25" s="703"/>
      <c r="B25" s="704"/>
      <c r="C25" s="184"/>
      <c r="D25" s="185"/>
      <c r="E25" s="186"/>
      <c r="F25" s="187"/>
      <c r="G25" s="329"/>
      <c r="H25" s="186"/>
      <c r="I25" s="187"/>
      <c r="J25" s="329"/>
      <c r="K25" s="187"/>
      <c r="L25" s="187"/>
      <c r="M25" s="189"/>
      <c r="N25" s="186"/>
      <c r="O25" s="187"/>
      <c r="P25" s="187"/>
      <c r="Q25" s="187"/>
      <c r="R25" s="187"/>
      <c r="S25" s="187"/>
      <c r="T25" s="187"/>
      <c r="U25" s="187"/>
      <c r="V25" s="188"/>
      <c r="W25" s="186"/>
      <c r="X25" s="187"/>
      <c r="Y25" s="187"/>
      <c r="Z25" s="187"/>
      <c r="AA25" s="187"/>
      <c r="AB25" s="187"/>
      <c r="AC25" s="187"/>
      <c r="AD25" s="187"/>
      <c r="AE25" s="188"/>
      <c r="AF25" s="190"/>
      <c r="AG25" s="187"/>
      <c r="AH25" s="187"/>
      <c r="AI25" s="187"/>
      <c r="AJ25" s="187"/>
      <c r="AK25" s="187"/>
      <c r="AL25" s="187"/>
      <c r="AM25" s="187"/>
      <c r="AN25" s="188"/>
    </row>
    <row r="26" spans="1:40" ht="20.100000000000001" customHeight="1" thickBot="1">
      <c r="A26" s="703"/>
      <c r="B26" s="704"/>
      <c r="C26" s="184"/>
      <c r="D26" s="185"/>
      <c r="E26" s="186"/>
      <c r="F26" s="187"/>
      <c r="G26" s="329"/>
      <c r="H26" s="186"/>
      <c r="I26" s="187"/>
      <c r="J26" s="329"/>
      <c r="K26" s="187"/>
      <c r="L26" s="187"/>
      <c r="M26" s="189"/>
      <c r="N26" s="186"/>
      <c r="O26" s="187"/>
      <c r="P26" s="187"/>
      <c r="Q26" s="187"/>
      <c r="R26" s="187"/>
      <c r="S26" s="187"/>
      <c r="T26" s="187"/>
      <c r="U26" s="187"/>
      <c r="V26" s="188"/>
      <c r="W26" s="186"/>
      <c r="X26" s="187"/>
      <c r="Y26" s="187"/>
      <c r="Z26" s="187"/>
      <c r="AA26" s="187"/>
      <c r="AB26" s="187"/>
      <c r="AC26" s="187"/>
      <c r="AD26" s="187"/>
      <c r="AE26" s="188"/>
      <c r="AF26" s="190"/>
      <c r="AG26" s="187"/>
      <c r="AH26" s="187"/>
      <c r="AI26" s="187"/>
      <c r="AJ26" s="187"/>
      <c r="AK26" s="187"/>
      <c r="AL26" s="187"/>
      <c r="AM26" s="187"/>
      <c r="AN26" s="188"/>
    </row>
    <row r="27" spans="1:40" ht="20.100000000000001" customHeight="1" thickBot="1">
      <c r="A27" s="191" t="s">
        <v>80</v>
      </c>
      <c r="B27" s="192"/>
      <c r="C27" s="192"/>
      <c r="D27" s="193"/>
      <c r="E27" s="194"/>
      <c r="F27" s="195"/>
      <c r="G27" s="196"/>
      <c r="H27" s="194"/>
      <c r="I27" s="195"/>
      <c r="J27" s="195"/>
      <c r="K27" s="195"/>
      <c r="L27" s="195"/>
      <c r="M27" s="197"/>
      <c r="N27" s="194"/>
      <c r="O27" s="195"/>
      <c r="P27" s="195"/>
      <c r="Q27" s="195"/>
      <c r="R27" s="195"/>
      <c r="S27" s="195"/>
      <c r="T27" s="195"/>
      <c r="U27" s="195"/>
      <c r="V27" s="196"/>
      <c r="W27" s="194"/>
      <c r="X27" s="195"/>
      <c r="Y27" s="195"/>
      <c r="Z27" s="195"/>
      <c r="AA27" s="195"/>
      <c r="AB27" s="195"/>
      <c r="AC27" s="195"/>
      <c r="AD27" s="195"/>
      <c r="AE27" s="196"/>
      <c r="AF27" s="198"/>
      <c r="AG27" s="195"/>
      <c r="AH27" s="195"/>
      <c r="AI27" s="195"/>
      <c r="AJ27" s="195"/>
      <c r="AK27" s="195"/>
      <c r="AL27" s="195"/>
      <c r="AM27" s="195"/>
      <c r="AN27" s="196"/>
    </row>
    <row r="28" spans="1:40" ht="20.100000000000001" customHeight="1">
      <c r="A28" s="720" t="s">
        <v>81</v>
      </c>
      <c r="B28" s="721"/>
      <c r="C28" s="721"/>
      <c r="D28" s="722"/>
      <c r="E28" s="174"/>
      <c r="F28" s="182"/>
      <c r="G28" s="183"/>
      <c r="H28" s="181"/>
      <c r="I28" s="182"/>
      <c r="J28" s="182"/>
      <c r="K28" s="182"/>
      <c r="L28" s="182"/>
      <c r="M28" s="173"/>
      <c r="N28" s="181"/>
      <c r="O28" s="182"/>
      <c r="P28" s="182"/>
      <c r="Q28" s="182"/>
      <c r="R28" s="182"/>
      <c r="S28" s="182"/>
      <c r="T28" s="182"/>
      <c r="U28" s="182"/>
      <c r="V28" s="183"/>
      <c r="W28" s="181"/>
      <c r="X28" s="182"/>
      <c r="Y28" s="182"/>
      <c r="Z28" s="182"/>
      <c r="AA28" s="182"/>
      <c r="AB28" s="182"/>
      <c r="AC28" s="182"/>
      <c r="AD28" s="182"/>
      <c r="AE28" s="183"/>
      <c r="AF28" s="174"/>
      <c r="AG28" s="182"/>
      <c r="AH28" s="182"/>
      <c r="AI28" s="182"/>
      <c r="AJ28" s="182"/>
      <c r="AK28" s="182"/>
      <c r="AL28" s="182"/>
      <c r="AM28" s="182"/>
      <c r="AN28" s="183"/>
    </row>
    <row r="29" spans="1:40" ht="20.100000000000001" customHeight="1">
      <c r="A29" s="717" t="s">
        <v>111</v>
      </c>
      <c r="B29" s="718"/>
      <c r="C29" s="718"/>
      <c r="D29" s="719"/>
      <c r="E29" s="174">
        <f>E12+E13</f>
        <v>23</v>
      </c>
      <c r="F29" s="182">
        <f>F12+F13</f>
        <v>35</v>
      </c>
      <c r="G29" s="340">
        <f>E29+F29</f>
        <v>58</v>
      </c>
      <c r="H29" s="181">
        <f>H12+H13</f>
        <v>15</v>
      </c>
      <c r="I29" s="182">
        <f t="shared" ref="I29:AN29" si="15">I12+I13</f>
        <v>32</v>
      </c>
      <c r="J29" s="343">
        <f t="shared" si="15"/>
        <v>47</v>
      </c>
      <c r="K29" s="181">
        <f t="shared" ref="K29:M30" si="16">(H29/E29)*100</f>
        <v>65.217391304347828</v>
      </c>
      <c r="L29" s="181">
        <f t="shared" si="16"/>
        <v>91.428571428571431</v>
      </c>
      <c r="M29" s="343">
        <f t="shared" si="16"/>
        <v>81.034482758620683</v>
      </c>
      <c r="N29" s="355">
        <f t="shared" si="15"/>
        <v>2</v>
      </c>
      <c r="O29" s="348">
        <f t="shared" si="15"/>
        <v>0</v>
      </c>
      <c r="P29" s="329">
        <f t="shared" si="15"/>
        <v>2</v>
      </c>
      <c r="Q29" s="355">
        <f t="shared" si="15"/>
        <v>0</v>
      </c>
      <c r="R29" s="348">
        <f t="shared" si="15"/>
        <v>0</v>
      </c>
      <c r="S29" s="329">
        <f t="shared" si="15"/>
        <v>0</v>
      </c>
      <c r="T29" s="355">
        <f t="shared" si="15"/>
        <v>2</v>
      </c>
      <c r="U29" s="348">
        <f t="shared" si="15"/>
        <v>0</v>
      </c>
      <c r="V29" s="329">
        <f t="shared" si="15"/>
        <v>2</v>
      </c>
      <c r="W29" s="355">
        <f t="shared" si="15"/>
        <v>0</v>
      </c>
      <c r="X29" s="348">
        <f t="shared" si="15"/>
        <v>0</v>
      </c>
      <c r="Y29" s="329">
        <f t="shared" si="15"/>
        <v>0</v>
      </c>
      <c r="Z29" s="355">
        <f t="shared" si="15"/>
        <v>0</v>
      </c>
      <c r="AA29" s="348">
        <f t="shared" si="15"/>
        <v>0</v>
      </c>
      <c r="AB29" s="329">
        <f t="shared" si="15"/>
        <v>0</v>
      </c>
      <c r="AC29" s="355">
        <f t="shared" si="15"/>
        <v>0</v>
      </c>
      <c r="AD29" s="348">
        <f t="shared" si="15"/>
        <v>0</v>
      </c>
      <c r="AE29" s="329">
        <f t="shared" si="15"/>
        <v>0</v>
      </c>
      <c r="AF29" s="355">
        <f t="shared" si="15"/>
        <v>2</v>
      </c>
      <c r="AG29" s="348">
        <f t="shared" si="15"/>
        <v>0</v>
      </c>
      <c r="AH29" s="329">
        <f t="shared" si="15"/>
        <v>2</v>
      </c>
      <c r="AI29" s="355">
        <f t="shared" si="15"/>
        <v>0</v>
      </c>
      <c r="AJ29" s="348">
        <f t="shared" si="15"/>
        <v>0</v>
      </c>
      <c r="AK29" s="329">
        <f t="shared" si="15"/>
        <v>0</v>
      </c>
      <c r="AL29" s="355">
        <f t="shared" si="15"/>
        <v>2</v>
      </c>
      <c r="AM29" s="348">
        <f t="shared" si="15"/>
        <v>0</v>
      </c>
      <c r="AN29" s="329">
        <f t="shared" si="15"/>
        <v>2</v>
      </c>
    </row>
    <row r="30" spans="1:40" ht="20.100000000000001" customHeight="1">
      <c r="A30" s="717" t="s">
        <v>112</v>
      </c>
      <c r="B30" s="718"/>
      <c r="C30" s="718"/>
      <c r="D30" s="719"/>
      <c r="E30" s="174">
        <f>E14+E15</f>
        <v>35</v>
      </c>
      <c r="F30" s="182">
        <f>F14+F15</f>
        <v>32</v>
      </c>
      <c r="G30" s="340">
        <f>E30+F30</f>
        <v>67</v>
      </c>
      <c r="H30" s="181">
        <f>H14+H15</f>
        <v>26</v>
      </c>
      <c r="I30" s="182">
        <f t="shared" ref="I30:AN30" si="17">I14+I15</f>
        <v>28</v>
      </c>
      <c r="J30" s="343">
        <f t="shared" si="17"/>
        <v>54</v>
      </c>
      <c r="K30" s="181">
        <f t="shared" si="16"/>
        <v>74.285714285714292</v>
      </c>
      <c r="L30" s="181">
        <f t="shared" si="16"/>
        <v>87.5</v>
      </c>
      <c r="M30" s="343">
        <f t="shared" si="16"/>
        <v>80.597014925373131</v>
      </c>
      <c r="N30" s="355">
        <f t="shared" si="17"/>
        <v>6</v>
      </c>
      <c r="O30" s="348">
        <f t="shared" si="17"/>
        <v>0</v>
      </c>
      <c r="P30" s="329">
        <f t="shared" si="17"/>
        <v>6</v>
      </c>
      <c r="Q30" s="355">
        <f t="shared" si="17"/>
        <v>0</v>
      </c>
      <c r="R30" s="348">
        <f t="shared" si="17"/>
        <v>0</v>
      </c>
      <c r="S30" s="329">
        <f t="shared" si="17"/>
        <v>0</v>
      </c>
      <c r="T30" s="355">
        <f t="shared" si="17"/>
        <v>6</v>
      </c>
      <c r="U30" s="348">
        <f t="shared" si="17"/>
        <v>0</v>
      </c>
      <c r="V30" s="329">
        <f t="shared" si="17"/>
        <v>6</v>
      </c>
      <c r="W30" s="355">
        <f t="shared" si="17"/>
        <v>0</v>
      </c>
      <c r="X30" s="348">
        <f t="shared" si="17"/>
        <v>0</v>
      </c>
      <c r="Y30" s="329">
        <f t="shared" si="17"/>
        <v>0</v>
      </c>
      <c r="Z30" s="355">
        <f t="shared" si="17"/>
        <v>0</v>
      </c>
      <c r="AA30" s="348">
        <f t="shared" si="17"/>
        <v>0</v>
      </c>
      <c r="AB30" s="329">
        <f t="shared" si="17"/>
        <v>0</v>
      </c>
      <c r="AC30" s="355">
        <f t="shared" si="17"/>
        <v>0</v>
      </c>
      <c r="AD30" s="348">
        <f t="shared" si="17"/>
        <v>0</v>
      </c>
      <c r="AE30" s="329">
        <f t="shared" si="17"/>
        <v>0</v>
      </c>
      <c r="AF30" s="355">
        <f t="shared" si="17"/>
        <v>0</v>
      </c>
      <c r="AG30" s="348">
        <f t="shared" si="17"/>
        <v>1</v>
      </c>
      <c r="AH30" s="329">
        <f t="shared" si="17"/>
        <v>1</v>
      </c>
      <c r="AI30" s="355">
        <f t="shared" si="17"/>
        <v>0</v>
      </c>
      <c r="AJ30" s="348">
        <f t="shared" si="17"/>
        <v>0</v>
      </c>
      <c r="AK30" s="329">
        <f t="shared" si="17"/>
        <v>0</v>
      </c>
      <c r="AL30" s="355">
        <f t="shared" si="17"/>
        <v>0</v>
      </c>
      <c r="AM30" s="348">
        <f t="shared" si="17"/>
        <v>1</v>
      </c>
      <c r="AN30" s="329">
        <f t="shared" si="17"/>
        <v>1</v>
      </c>
    </row>
    <row r="31" spans="1:40" ht="20.100000000000001" customHeight="1">
      <c r="A31" s="717" t="s">
        <v>113</v>
      </c>
      <c r="B31" s="718"/>
      <c r="C31" s="718"/>
      <c r="D31" s="719"/>
      <c r="E31" s="174">
        <f>E16</f>
        <v>18</v>
      </c>
      <c r="F31" s="182">
        <f>F16</f>
        <v>25</v>
      </c>
      <c r="G31" s="340">
        <f>E31+F31</f>
        <v>43</v>
      </c>
      <c r="H31" s="181">
        <f>H16</f>
        <v>16</v>
      </c>
      <c r="I31" s="182">
        <f t="shared" ref="I31:AN32" si="18">I16</f>
        <v>22</v>
      </c>
      <c r="J31" s="343">
        <f t="shared" si="18"/>
        <v>38</v>
      </c>
      <c r="K31" s="181">
        <f t="shared" si="18"/>
        <v>88.888888888888886</v>
      </c>
      <c r="L31" s="181">
        <f t="shared" si="18"/>
        <v>88</v>
      </c>
      <c r="M31" s="343">
        <f>(J31/G31)*100</f>
        <v>88.372093023255815</v>
      </c>
      <c r="N31" s="355">
        <f t="shared" si="18"/>
        <v>3</v>
      </c>
      <c r="O31" s="348">
        <f t="shared" si="18"/>
        <v>0</v>
      </c>
      <c r="P31" s="329">
        <f t="shared" si="18"/>
        <v>3</v>
      </c>
      <c r="Q31" s="355">
        <f t="shared" si="18"/>
        <v>0</v>
      </c>
      <c r="R31" s="348">
        <f t="shared" si="18"/>
        <v>0</v>
      </c>
      <c r="S31" s="329">
        <f t="shared" si="18"/>
        <v>0</v>
      </c>
      <c r="T31" s="355">
        <f t="shared" si="18"/>
        <v>3</v>
      </c>
      <c r="U31" s="348">
        <f t="shared" si="18"/>
        <v>0</v>
      </c>
      <c r="V31" s="329">
        <f t="shared" si="18"/>
        <v>3</v>
      </c>
      <c r="W31" s="355">
        <f t="shared" si="18"/>
        <v>0</v>
      </c>
      <c r="X31" s="348">
        <f t="shared" si="18"/>
        <v>0</v>
      </c>
      <c r="Y31" s="329">
        <f t="shared" si="18"/>
        <v>0</v>
      </c>
      <c r="Z31" s="355">
        <f t="shared" si="18"/>
        <v>0</v>
      </c>
      <c r="AA31" s="348">
        <f t="shared" si="18"/>
        <v>0</v>
      </c>
      <c r="AB31" s="329">
        <f t="shared" si="18"/>
        <v>0</v>
      </c>
      <c r="AC31" s="355">
        <f t="shared" si="18"/>
        <v>0</v>
      </c>
      <c r="AD31" s="348">
        <f t="shared" si="18"/>
        <v>0</v>
      </c>
      <c r="AE31" s="329">
        <f t="shared" si="18"/>
        <v>0</v>
      </c>
      <c r="AF31" s="355">
        <f t="shared" si="18"/>
        <v>0</v>
      </c>
      <c r="AG31" s="348">
        <f t="shared" si="18"/>
        <v>0</v>
      </c>
      <c r="AH31" s="329">
        <f t="shared" si="18"/>
        <v>0</v>
      </c>
      <c r="AI31" s="355">
        <f t="shared" si="18"/>
        <v>0</v>
      </c>
      <c r="AJ31" s="348">
        <f t="shared" si="18"/>
        <v>0</v>
      </c>
      <c r="AK31" s="329">
        <f t="shared" si="18"/>
        <v>0</v>
      </c>
      <c r="AL31" s="355">
        <f t="shared" si="18"/>
        <v>0</v>
      </c>
      <c r="AM31" s="348">
        <f t="shared" si="18"/>
        <v>0</v>
      </c>
      <c r="AN31" s="329">
        <f t="shared" si="18"/>
        <v>0</v>
      </c>
    </row>
    <row r="32" spans="1:40" ht="20.100000000000001" customHeight="1">
      <c r="A32" s="717" t="s">
        <v>114</v>
      </c>
      <c r="B32" s="718"/>
      <c r="C32" s="718"/>
      <c r="D32" s="719"/>
      <c r="E32" s="174">
        <f>E17</f>
        <v>14</v>
      </c>
      <c r="F32" s="182">
        <f>F17</f>
        <v>14</v>
      </c>
      <c r="G32" s="340">
        <f>E32+F32</f>
        <v>28</v>
      </c>
      <c r="H32" s="181">
        <f>H17</f>
        <v>11.5</v>
      </c>
      <c r="I32" s="182">
        <f t="shared" si="18"/>
        <v>11.21</v>
      </c>
      <c r="J32" s="343">
        <f t="shared" si="18"/>
        <v>22.71</v>
      </c>
      <c r="K32" s="181">
        <f t="shared" si="18"/>
        <v>82.142857142857139</v>
      </c>
      <c r="L32" s="181">
        <f t="shared" si="18"/>
        <v>80.071428571428584</v>
      </c>
      <c r="M32" s="343">
        <f>(J32/G32)*100</f>
        <v>81.107142857142861</v>
      </c>
      <c r="N32" s="355">
        <f t="shared" si="18"/>
        <v>0</v>
      </c>
      <c r="O32" s="348">
        <f t="shared" si="18"/>
        <v>0</v>
      </c>
      <c r="P32" s="329">
        <f t="shared" si="18"/>
        <v>0</v>
      </c>
      <c r="Q32" s="355">
        <f t="shared" si="18"/>
        <v>0</v>
      </c>
      <c r="R32" s="348">
        <f t="shared" si="18"/>
        <v>0</v>
      </c>
      <c r="S32" s="329">
        <f t="shared" si="18"/>
        <v>0</v>
      </c>
      <c r="T32" s="355">
        <f t="shared" si="18"/>
        <v>0</v>
      </c>
      <c r="U32" s="348">
        <f t="shared" si="18"/>
        <v>0</v>
      </c>
      <c r="V32" s="329">
        <f t="shared" si="18"/>
        <v>0</v>
      </c>
      <c r="W32" s="355">
        <f t="shared" si="18"/>
        <v>0</v>
      </c>
      <c r="X32" s="348">
        <f t="shared" si="18"/>
        <v>0</v>
      </c>
      <c r="Y32" s="329">
        <f t="shared" si="18"/>
        <v>0</v>
      </c>
      <c r="Z32" s="355">
        <f t="shared" si="18"/>
        <v>0</v>
      </c>
      <c r="AA32" s="348">
        <f t="shared" si="18"/>
        <v>0</v>
      </c>
      <c r="AB32" s="329">
        <f t="shared" si="18"/>
        <v>0</v>
      </c>
      <c r="AC32" s="355">
        <f t="shared" si="18"/>
        <v>0</v>
      </c>
      <c r="AD32" s="348">
        <f t="shared" si="18"/>
        <v>0</v>
      </c>
      <c r="AE32" s="329">
        <f t="shared" si="18"/>
        <v>0</v>
      </c>
      <c r="AF32" s="355">
        <f t="shared" si="18"/>
        <v>0</v>
      </c>
      <c r="AG32" s="348">
        <f t="shared" si="18"/>
        <v>1</v>
      </c>
      <c r="AH32" s="329">
        <f t="shared" si="18"/>
        <v>1</v>
      </c>
      <c r="AI32" s="355">
        <f t="shared" si="18"/>
        <v>0</v>
      </c>
      <c r="AJ32" s="348">
        <f t="shared" si="18"/>
        <v>0</v>
      </c>
      <c r="AK32" s="329">
        <f t="shared" si="18"/>
        <v>0</v>
      </c>
      <c r="AL32" s="355">
        <f t="shared" si="18"/>
        <v>0</v>
      </c>
      <c r="AM32" s="348">
        <f t="shared" si="18"/>
        <v>1</v>
      </c>
      <c r="AN32" s="329">
        <f t="shared" si="18"/>
        <v>1</v>
      </c>
    </row>
    <row r="33" spans="1:40" ht="20.100000000000001" customHeight="1">
      <c r="A33" s="717" t="s">
        <v>115</v>
      </c>
      <c r="B33" s="718"/>
      <c r="C33" s="718"/>
      <c r="D33" s="719"/>
      <c r="E33" s="174"/>
      <c r="F33" s="182"/>
      <c r="G33" s="340"/>
      <c r="H33" s="181"/>
      <c r="I33" s="182"/>
      <c r="J33" s="182"/>
      <c r="K33" s="182"/>
      <c r="L33" s="182"/>
      <c r="M33" s="173"/>
      <c r="N33" s="181"/>
      <c r="O33" s="182"/>
      <c r="P33" s="182"/>
      <c r="Q33" s="182"/>
      <c r="R33" s="182"/>
      <c r="S33" s="182"/>
      <c r="T33" s="182"/>
      <c r="U33" s="182"/>
      <c r="V33" s="183"/>
      <c r="W33" s="181"/>
      <c r="X33" s="182"/>
      <c r="Y33" s="182"/>
      <c r="Z33" s="182"/>
      <c r="AA33" s="182"/>
      <c r="AB33" s="182"/>
      <c r="AC33" s="182"/>
      <c r="AD33" s="182"/>
      <c r="AE33" s="183"/>
      <c r="AF33" s="174"/>
      <c r="AG33" s="182"/>
      <c r="AH33" s="182"/>
      <c r="AI33" s="182"/>
      <c r="AJ33" s="182"/>
      <c r="AK33" s="182"/>
      <c r="AL33" s="182"/>
      <c r="AM33" s="182"/>
      <c r="AN33" s="183"/>
    </row>
    <row r="34" spans="1:40" ht="20.100000000000001" customHeight="1">
      <c r="A34" s="717" t="s">
        <v>116</v>
      </c>
      <c r="B34" s="718"/>
      <c r="C34" s="718"/>
      <c r="D34" s="719"/>
      <c r="E34" s="174"/>
      <c r="F34" s="182"/>
      <c r="G34" s="340"/>
      <c r="H34" s="181"/>
      <c r="I34" s="182"/>
      <c r="J34" s="182"/>
      <c r="K34" s="182"/>
      <c r="L34" s="182"/>
      <c r="M34" s="173"/>
      <c r="N34" s="181"/>
      <c r="O34" s="182"/>
      <c r="P34" s="182"/>
      <c r="Q34" s="182"/>
      <c r="R34" s="182"/>
      <c r="S34" s="182"/>
      <c r="T34" s="182"/>
      <c r="U34" s="182"/>
      <c r="V34" s="183"/>
      <c r="W34" s="181"/>
      <c r="X34" s="182"/>
      <c r="Y34" s="182"/>
      <c r="Z34" s="182"/>
      <c r="AA34" s="182"/>
      <c r="AB34" s="182"/>
      <c r="AC34" s="182"/>
      <c r="AD34" s="182"/>
      <c r="AE34" s="183"/>
      <c r="AF34" s="174"/>
      <c r="AG34" s="182"/>
      <c r="AH34" s="182"/>
      <c r="AI34" s="182"/>
      <c r="AJ34" s="182"/>
      <c r="AK34" s="182"/>
      <c r="AL34" s="182"/>
      <c r="AM34" s="182"/>
      <c r="AN34" s="183"/>
    </row>
    <row r="35" spans="1:40" ht="20.100000000000001" customHeight="1" thickBot="1">
      <c r="A35" s="726" t="s">
        <v>48</v>
      </c>
      <c r="B35" s="727"/>
      <c r="C35" s="727"/>
      <c r="D35" s="728"/>
      <c r="E35" s="199"/>
      <c r="F35" s="200"/>
      <c r="G35" s="342"/>
      <c r="H35" s="202"/>
      <c r="I35" s="200"/>
      <c r="J35" s="200"/>
      <c r="K35" s="200"/>
      <c r="L35" s="200"/>
      <c r="M35" s="203"/>
      <c r="N35" s="202"/>
      <c r="O35" s="200"/>
      <c r="P35" s="200"/>
      <c r="Q35" s="200"/>
      <c r="R35" s="200"/>
      <c r="S35" s="200"/>
      <c r="T35" s="200"/>
      <c r="U35" s="200"/>
      <c r="V35" s="201"/>
      <c r="W35" s="202"/>
      <c r="X35" s="200"/>
      <c r="Y35" s="200"/>
      <c r="Z35" s="200"/>
      <c r="AA35" s="200"/>
      <c r="AB35" s="200"/>
      <c r="AC35" s="200"/>
      <c r="AD35" s="200"/>
      <c r="AE35" s="201"/>
      <c r="AF35" s="199"/>
      <c r="AG35" s="200"/>
      <c r="AH35" s="200"/>
      <c r="AI35" s="200"/>
      <c r="AJ35" s="200"/>
      <c r="AK35" s="200"/>
      <c r="AL35" s="200"/>
      <c r="AM35" s="200"/>
      <c r="AN35" s="201"/>
    </row>
    <row r="36" spans="1:40" ht="20.100000000000001" customHeight="1" thickTop="1" thickBot="1">
      <c r="A36" s="723" t="s">
        <v>4</v>
      </c>
      <c r="B36" s="724"/>
      <c r="C36" s="724"/>
      <c r="D36" s="725"/>
      <c r="E36" s="204">
        <f>SUM(E29:E35)</f>
        <v>90</v>
      </c>
      <c r="F36" s="204">
        <f>SUM(F29:F35)</f>
        <v>106</v>
      </c>
      <c r="G36" s="341">
        <f>SUM(E36:F36)</f>
        <v>196</v>
      </c>
      <c r="H36" s="205">
        <f>SUM(H29:H32)</f>
        <v>68.5</v>
      </c>
      <c r="I36" s="206">
        <f>SUM(I29:I32)</f>
        <v>93.210000000000008</v>
      </c>
      <c r="J36" s="344">
        <f>SUM(J29:J32)</f>
        <v>161.71</v>
      </c>
      <c r="K36" s="206">
        <f>(H36/E36)*100</f>
        <v>76.111111111111114</v>
      </c>
      <c r="L36" s="206">
        <f>(I36/F36)*100</f>
        <v>87.933962264150949</v>
      </c>
      <c r="M36" s="345">
        <f>(J36/G36)*100</f>
        <v>82.50510204081634</v>
      </c>
      <c r="N36" s="205">
        <f>SUM(N29:N35)</f>
        <v>11</v>
      </c>
      <c r="O36" s="206">
        <f t="shared" ref="O36:AN36" si="19">SUM(O29:O35)</f>
        <v>0</v>
      </c>
      <c r="P36" s="344">
        <f t="shared" si="19"/>
        <v>11</v>
      </c>
      <c r="Q36" s="206">
        <f t="shared" si="19"/>
        <v>0</v>
      </c>
      <c r="R36" s="206">
        <f t="shared" si="19"/>
        <v>0</v>
      </c>
      <c r="S36" s="344">
        <f t="shared" si="19"/>
        <v>0</v>
      </c>
      <c r="T36" s="206">
        <f t="shared" si="19"/>
        <v>11</v>
      </c>
      <c r="U36" s="206">
        <f t="shared" si="19"/>
        <v>0</v>
      </c>
      <c r="V36" s="346">
        <f t="shared" si="19"/>
        <v>11</v>
      </c>
      <c r="W36" s="205">
        <f t="shared" si="19"/>
        <v>0</v>
      </c>
      <c r="X36" s="206">
        <f t="shared" si="19"/>
        <v>0</v>
      </c>
      <c r="Y36" s="344">
        <f t="shared" si="19"/>
        <v>0</v>
      </c>
      <c r="Z36" s="206">
        <f t="shared" si="19"/>
        <v>0</v>
      </c>
      <c r="AA36" s="206">
        <f t="shared" si="19"/>
        <v>0</v>
      </c>
      <c r="AB36" s="344">
        <f t="shared" si="19"/>
        <v>0</v>
      </c>
      <c r="AC36" s="206">
        <f t="shared" si="19"/>
        <v>0</v>
      </c>
      <c r="AD36" s="206">
        <f t="shared" si="19"/>
        <v>0</v>
      </c>
      <c r="AE36" s="346">
        <f t="shared" si="19"/>
        <v>0</v>
      </c>
      <c r="AF36" s="204">
        <f t="shared" si="19"/>
        <v>2</v>
      </c>
      <c r="AG36" s="206">
        <f t="shared" si="19"/>
        <v>2</v>
      </c>
      <c r="AH36" s="344">
        <f t="shared" si="19"/>
        <v>4</v>
      </c>
      <c r="AI36" s="206">
        <f t="shared" si="19"/>
        <v>0</v>
      </c>
      <c r="AJ36" s="206">
        <f t="shared" si="19"/>
        <v>0</v>
      </c>
      <c r="AK36" s="344">
        <f t="shared" si="19"/>
        <v>0</v>
      </c>
      <c r="AL36" s="206">
        <f t="shared" si="19"/>
        <v>2</v>
      </c>
      <c r="AM36" s="206">
        <f t="shared" si="19"/>
        <v>2</v>
      </c>
      <c r="AN36" s="346">
        <f t="shared" si="19"/>
        <v>4</v>
      </c>
    </row>
    <row r="37" spans="1:40">
      <c r="A37" s="209" t="s">
        <v>63</v>
      </c>
      <c r="B37" s="153"/>
      <c r="C37" s="153"/>
      <c r="D37" s="153"/>
      <c r="E37" s="160"/>
      <c r="F37" s="160"/>
      <c r="G37" s="160"/>
      <c r="H37" s="160"/>
      <c r="I37" s="160"/>
      <c r="J37" s="160"/>
      <c r="K37" s="160"/>
      <c r="L37" s="160"/>
      <c r="M37" s="160"/>
      <c r="N37" s="160"/>
      <c r="O37" s="160"/>
      <c r="P37" s="160"/>
      <c r="Q37" s="160"/>
      <c r="R37" s="160"/>
      <c r="S37" s="160"/>
      <c r="T37" s="160"/>
      <c r="U37" s="160"/>
      <c r="V37" s="160"/>
      <c r="Y37" s="109" t="s">
        <v>144</v>
      </c>
    </row>
    <row r="38" spans="1:40">
      <c r="A38" s="672" t="s">
        <v>256</v>
      </c>
      <c r="B38" s="672"/>
      <c r="C38" s="672"/>
      <c r="D38" s="672"/>
      <c r="E38" s="672"/>
      <c r="F38" s="672"/>
      <c r="G38" s="672"/>
      <c r="H38" s="672"/>
      <c r="I38" s="672"/>
      <c r="J38" s="672"/>
      <c r="K38" s="672"/>
      <c r="L38" s="672"/>
      <c r="M38" s="672"/>
      <c r="N38" s="672"/>
      <c r="O38" s="672"/>
      <c r="P38" s="672"/>
      <c r="Q38" s="672"/>
      <c r="R38" s="672"/>
      <c r="S38" s="672"/>
      <c r="T38" s="672"/>
      <c r="U38" s="672"/>
      <c r="V38" s="672"/>
    </row>
    <row r="39" spans="1:40" ht="19.5" customHeight="1">
      <c r="A39" s="150" t="s">
        <v>252</v>
      </c>
      <c r="W39" s="349"/>
      <c r="X39" s="349"/>
      <c r="Y39" s="349"/>
      <c r="Z39" s="349"/>
      <c r="AA39" s="349"/>
      <c r="AC39" s="676" t="s">
        <v>315</v>
      </c>
      <c r="AD39" s="676"/>
      <c r="AE39" s="676"/>
      <c r="AF39" s="676"/>
      <c r="AG39" s="676"/>
      <c r="AH39" s="676"/>
      <c r="AI39" s="676"/>
      <c r="AJ39" s="676"/>
      <c r="AK39" s="676"/>
      <c r="AL39" s="676"/>
      <c r="AM39" s="112"/>
      <c r="AN39" s="112"/>
    </row>
    <row r="40" spans="1:40" ht="14.25" customHeight="1">
      <c r="A40" s="150" t="s">
        <v>291</v>
      </c>
      <c r="AC40" s="160"/>
      <c r="AD40" s="160"/>
      <c r="AE40" s="160"/>
      <c r="AF40" s="160"/>
      <c r="AG40" s="141" t="s">
        <v>140</v>
      </c>
      <c r="AH40" s="116"/>
      <c r="AI40" s="116"/>
      <c r="AJ40" s="116"/>
      <c r="AK40" s="116"/>
      <c r="AL40" s="116"/>
      <c r="AM40" s="116"/>
      <c r="AN40" s="116"/>
    </row>
    <row r="41" spans="1:40" ht="15" customHeight="1">
      <c r="A41" s="672" t="s">
        <v>306</v>
      </c>
      <c r="B41" s="672"/>
      <c r="C41" s="672"/>
      <c r="D41" s="672"/>
      <c r="E41" s="672"/>
      <c r="F41" s="672"/>
      <c r="G41" s="672"/>
      <c r="H41" s="672"/>
      <c r="I41" s="672"/>
      <c r="J41" s="672"/>
      <c r="K41" s="672"/>
      <c r="L41" s="672"/>
      <c r="M41" s="672"/>
      <c r="N41" s="672"/>
      <c r="O41" s="672"/>
      <c r="P41" s="672"/>
      <c r="Q41" s="672"/>
      <c r="R41" s="672"/>
      <c r="S41" s="672"/>
      <c r="T41" s="672"/>
      <c r="U41" s="672"/>
      <c r="V41" s="672"/>
      <c r="AD41" s="112"/>
      <c r="AF41" s="146"/>
      <c r="AH41" s="146"/>
      <c r="AI41" s="146"/>
      <c r="AJ41" s="144"/>
    </row>
    <row r="42" spans="1:40">
      <c r="A42" s="672"/>
      <c r="B42" s="672"/>
      <c r="C42" s="672"/>
      <c r="D42" s="672"/>
      <c r="E42" s="672"/>
      <c r="F42" s="672"/>
      <c r="G42" s="672"/>
      <c r="H42" s="672"/>
      <c r="I42" s="672"/>
      <c r="J42" s="672"/>
      <c r="K42" s="672"/>
      <c r="L42" s="672"/>
      <c r="M42" s="672"/>
      <c r="N42" s="672"/>
      <c r="O42" s="672"/>
      <c r="P42" s="672"/>
      <c r="Q42" s="672"/>
      <c r="R42" s="672"/>
      <c r="S42" s="672"/>
      <c r="T42" s="672"/>
      <c r="U42" s="672"/>
      <c r="V42" s="672"/>
    </row>
  </sheetData>
  <mergeCells count="62">
    <mergeCell ref="A41:V42"/>
    <mergeCell ref="A33:D33"/>
    <mergeCell ref="A34:D34"/>
    <mergeCell ref="A35:D35"/>
    <mergeCell ref="A36:D36"/>
    <mergeCell ref="A38:V38"/>
    <mergeCell ref="A13:B13"/>
    <mergeCell ref="K10:M10"/>
    <mergeCell ref="N10:P10"/>
    <mergeCell ref="AC39:AL39"/>
    <mergeCell ref="A26:B26"/>
    <mergeCell ref="A28:D28"/>
    <mergeCell ref="A29:D29"/>
    <mergeCell ref="A30:D30"/>
    <mergeCell ref="A31:D31"/>
    <mergeCell ref="A32:D32"/>
    <mergeCell ref="A25:B25"/>
    <mergeCell ref="A14:B14"/>
    <mergeCell ref="A15:B15"/>
    <mergeCell ref="A16:B16"/>
    <mergeCell ref="A17:B17"/>
    <mergeCell ref="A18:B18"/>
    <mergeCell ref="A19:B19"/>
    <mergeCell ref="A20:B20"/>
    <mergeCell ref="A21:B21"/>
    <mergeCell ref="A22:B22"/>
    <mergeCell ref="A23:B23"/>
    <mergeCell ref="A24:B24"/>
    <mergeCell ref="A12:B12"/>
    <mergeCell ref="AJ7:AN7"/>
    <mergeCell ref="A9:B11"/>
    <mergeCell ref="C9:C11"/>
    <mergeCell ref="D9:D11"/>
    <mergeCell ref="E9:G10"/>
    <mergeCell ref="H9:M9"/>
    <mergeCell ref="N9:V9"/>
    <mergeCell ref="W9:AE9"/>
    <mergeCell ref="AF9:AN9"/>
    <mergeCell ref="H10:J10"/>
    <mergeCell ref="AE7:AI7"/>
    <mergeCell ref="AC10:AE10"/>
    <mergeCell ref="AF10:AH10"/>
    <mergeCell ref="Z10:AB10"/>
    <mergeCell ref="AI10:AK10"/>
    <mergeCell ref="AL10:AN10"/>
    <mergeCell ref="W10:Y10"/>
    <mergeCell ref="C5:E5"/>
    <mergeCell ref="A7:B7"/>
    <mergeCell ref="C7:P7"/>
    <mergeCell ref="U7:X7"/>
    <mergeCell ref="Y7:AC7"/>
    <mergeCell ref="Q10:S10"/>
    <mergeCell ref="T10:V10"/>
    <mergeCell ref="B1:AN1"/>
    <mergeCell ref="A2:AN2"/>
    <mergeCell ref="A3:AN3"/>
    <mergeCell ref="G4:H4"/>
    <mergeCell ref="I4:J4"/>
    <mergeCell ref="L4:M4"/>
    <mergeCell ref="N4:U4"/>
    <mergeCell ref="W4:X4"/>
    <mergeCell ref="Y4:AF4"/>
  </mergeCells>
  <pageMargins left="0.47" right="0.12" top="0.36" bottom="0.23" header="0.3" footer="0.17"/>
  <pageSetup paperSize="9" scale="6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pageSetUpPr fitToPage="1"/>
  </sheetPr>
  <dimension ref="A1:AN42"/>
  <sheetViews>
    <sheetView showGridLines="0" topLeftCell="A3" zoomScaleNormal="100" workbookViewId="0">
      <selection activeCell="J15" sqref="J15"/>
    </sheetView>
  </sheetViews>
  <sheetFormatPr defaultRowHeight="16.5"/>
  <cols>
    <col min="1" max="1" width="17.28515625" style="150" customWidth="1"/>
    <col min="2" max="2" width="12.28515625" style="150" customWidth="1"/>
    <col min="3" max="3" width="7.85546875" style="150" customWidth="1"/>
    <col min="4" max="4" width="10.28515625" style="150" customWidth="1"/>
    <col min="5" max="8" width="4.7109375" style="150" customWidth="1"/>
    <col min="9" max="9" width="4.28515625" style="150" customWidth="1"/>
    <col min="10" max="37" width="4.7109375" style="150" customWidth="1"/>
    <col min="38" max="38" width="4.140625" style="150" customWidth="1"/>
    <col min="39" max="39" width="4" style="150" customWidth="1"/>
    <col min="40" max="40" width="5.140625" style="150" customWidth="1"/>
    <col min="41" max="16384" width="9.140625" style="150"/>
  </cols>
  <sheetData>
    <row r="1" spans="1:40">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1:40" ht="27">
      <c r="A2" s="688" t="s">
        <v>195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row>
    <row r="3" spans="1:40" ht="27" customHeight="1">
      <c r="A3" s="684" t="s">
        <v>261</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row>
    <row r="4" spans="1:40" ht="20.25" customHeight="1">
      <c r="B4" s="175"/>
      <c r="C4" s="175"/>
      <c r="D4" s="175"/>
      <c r="E4" s="175"/>
      <c r="F4" s="175"/>
      <c r="G4" s="687" t="s">
        <v>208</v>
      </c>
      <c r="H4" s="686"/>
      <c r="I4" s="678" t="s">
        <v>307</v>
      </c>
      <c r="J4" s="679"/>
      <c r="K4" s="265"/>
      <c r="L4" s="687" t="s">
        <v>209</v>
      </c>
      <c r="M4" s="686"/>
      <c r="N4" s="680" t="s">
        <v>308</v>
      </c>
      <c r="O4" s="681"/>
      <c r="P4" s="681"/>
      <c r="Q4" s="681"/>
      <c r="R4" s="681"/>
      <c r="S4" s="681"/>
      <c r="T4" s="681"/>
      <c r="U4" s="682"/>
      <c r="V4" s="175"/>
      <c r="W4" s="687" t="s">
        <v>210</v>
      </c>
      <c r="X4" s="686"/>
      <c r="Y4" s="680" t="s">
        <v>320</v>
      </c>
      <c r="Z4" s="681"/>
      <c r="AA4" s="681"/>
      <c r="AB4" s="681"/>
      <c r="AC4" s="681"/>
      <c r="AD4" s="681"/>
      <c r="AE4" s="681"/>
      <c r="AF4" s="682"/>
      <c r="AG4" s="175"/>
      <c r="AH4" s="175"/>
      <c r="AI4" s="175"/>
      <c r="AJ4" s="175"/>
      <c r="AK4" s="175"/>
      <c r="AL4" s="175"/>
      <c r="AM4" s="175"/>
      <c r="AN4" s="175"/>
    </row>
    <row r="5" spans="1:40" s="112" customFormat="1" ht="21.75" customHeight="1">
      <c r="A5" s="116"/>
      <c r="B5" s="352" t="s">
        <v>211</v>
      </c>
      <c r="C5" s="678">
        <v>309766</v>
      </c>
      <c r="D5" s="683"/>
      <c r="E5" s="679"/>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1:40" s="112" customFormat="1" ht="10.5" customHeight="1">
      <c r="A6" s="116"/>
      <c r="B6" s="264"/>
      <c r="C6" s="350"/>
      <c r="D6" s="350"/>
      <c r="E6" s="350"/>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row>
    <row r="7" spans="1:40" s="175" customFormat="1" ht="26.25" customHeight="1">
      <c r="A7" s="685" t="s">
        <v>212</v>
      </c>
      <c r="B7" s="686"/>
      <c r="C7" s="678" t="s">
        <v>334</v>
      </c>
      <c r="D7" s="683"/>
      <c r="E7" s="683"/>
      <c r="F7" s="683"/>
      <c r="G7" s="683"/>
      <c r="H7" s="683"/>
      <c r="I7" s="683"/>
      <c r="J7" s="683"/>
      <c r="K7" s="683"/>
      <c r="L7" s="683"/>
      <c r="M7" s="683"/>
      <c r="N7" s="683"/>
      <c r="O7" s="683"/>
      <c r="P7" s="679"/>
      <c r="Q7" s="264"/>
      <c r="R7" s="264"/>
      <c r="S7" s="264"/>
      <c r="T7" s="264"/>
      <c r="U7" s="685" t="s">
        <v>207</v>
      </c>
      <c r="V7" s="685"/>
      <c r="W7" s="685"/>
      <c r="X7" s="686"/>
      <c r="Y7" s="678" t="s">
        <v>321</v>
      </c>
      <c r="Z7" s="683"/>
      <c r="AA7" s="683"/>
      <c r="AB7" s="683"/>
      <c r="AC7" s="679"/>
      <c r="AD7" s="264"/>
      <c r="AE7" s="685" t="s">
        <v>276</v>
      </c>
      <c r="AF7" s="685"/>
      <c r="AG7" s="685"/>
      <c r="AH7" s="685"/>
      <c r="AI7" s="686"/>
      <c r="AJ7" s="678" t="s">
        <v>343</v>
      </c>
      <c r="AK7" s="683"/>
      <c r="AL7" s="683"/>
      <c r="AM7" s="683"/>
      <c r="AN7" s="679"/>
    </row>
    <row r="8" spans="1:40" ht="6.75" customHeight="1" thickBot="1"/>
    <row r="9" spans="1:40" s="353" customFormat="1" ht="35.25" customHeight="1" thickBot="1">
      <c r="A9" s="707" t="s">
        <v>79</v>
      </c>
      <c r="B9" s="708"/>
      <c r="C9" s="713" t="s">
        <v>213</v>
      </c>
      <c r="D9" s="707" t="s">
        <v>214</v>
      </c>
      <c r="E9" s="707" t="s">
        <v>110</v>
      </c>
      <c r="F9" s="716"/>
      <c r="G9" s="708"/>
      <c r="H9" s="690" t="s">
        <v>168</v>
      </c>
      <c r="I9" s="690"/>
      <c r="J9" s="690"/>
      <c r="K9" s="690"/>
      <c r="L9" s="690"/>
      <c r="M9" s="690"/>
      <c r="N9" s="689" t="s">
        <v>171</v>
      </c>
      <c r="O9" s="690"/>
      <c r="P9" s="690"/>
      <c r="Q9" s="690"/>
      <c r="R9" s="690"/>
      <c r="S9" s="690"/>
      <c r="T9" s="690"/>
      <c r="U9" s="690"/>
      <c r="V9" s="691"/>
      <c r="W9" s="690" t="s">
        <v>47</v>
      </c>
      <c r="X9" s="690"/>
      <c r="Y9" s="690"/>
      <c r="Z9" s="690"/>
      <c r="AA9" s="690"/>
      <c r="AB9" s="690"/>
      <c r="AC9" s="690"/>
      <c r="AD9" s="690"/>
      <c r="AE9" s="690"/>
      <c r="AF9" s="689" t="s">
        <v>46</v>
      </c>
      <c r="AG9" s="690"/>
      <c r="AH9" s="690"/>
      <c r="AI9" s="690"/>
      <c r="AJ9" s="690"/>
      <c r="AK9" s="690"/>
      <c r="AL9" s="690"/>
      <c r="AM9" s="690"/>
      <c r="AN9" s="691"/>
    </row>
    <row r="10" spans="1:40" s="353" customFormat="1" ht="60.75" customHeight="1">
      <c r="A10" s="709"/>
      <c r="B10" s="710"/>
      <c r="C10" s="714"/>
      <c r="D10" s="709"/>
      <c r="E10" s="709"/>
      <c r="F10" s="617"/>
      <c r="G10" s="710"/>
      <c r="H10" s="692" t="s">
        <v>254</v>
      </c>
      <c r="I10" s="693"/>
      <c r="J10" s="694"/>
      <c r="K10" s="695" t="s">
        <v>255</v>
      </c>
      <c r="L10" s="695"/>
      <c r="M10" s="696"/>
      <c r="N10" s="697" t="s">
        <v>173</v>
      </c>
      <c r="O10" s="698"/>
      <c r="P10" s="698"/>
      <c r="Q10" s="699" t="s">
        <v>174</v>
      </c>
      <c r="R10" s="700"/>
      <c r="S10" s="701"/>
      <c r="T10" s="699" t="s">
        <v>175</v>
      </c>
      <c r="U10" s="700"/>
      <c r="V10" s="702"/>
      <c r="W10" s="697" t="s">
        <v>173</v>
      </c>
      <c r="X10" s="698"/>
      <c r="Y10" s="698"/>
      <c r="Z10" s="699" t="s">
        <v>174</v>
      </c>
      <c r="AA10" s="700"/>
      <c r="AB10" s="701"/>
      <c r="AC10" s="699" t="s">
        <v>175</v>
      </c>
      <c r="AD10" s="700"/>
      <c r="AE10" s="702"/>
      <c r="AF10" s="697" t="s">
        <v>173</v>
      </c>
      <c r="AG10" s="698"/>
      <c r="AH10" s="698"/>
      <c r="AI10" s="699" t="s">
        <v>174</v>
      </c>
      <c r="AJ10" s="700"/>
      <c r="AK10" s="701"/>
      <c r="AL10" s="699" t="s">
        <v>175</v>
      </c>
      <c r="AM10" s="700"/>
      <c r="AN10" s="702"/>
    </row>
    <row r="11" spans="1:40" ht="16.5" customHeight="1" thickBot="1">
      <c r="A11" s="711"/>
      <c r="B11" s="712"/>
      <c r="C11" s="715"/>
      <c r="D11" s="711"/>
      <c r="E11" s="9" t="s">
        <v>2</v>
      </c>
      <c r="F11" s="10" t="s">
        <v>3</v>
      </c>
      <c r="G11" s="11" t="s">
        <v>109</v>
      </c>
      <c r="H11" s="9" t="s">
        <v>2</v>
      </c>
      <c r="I11" s="10" t="s">
        <v>3</v>
      </c>
      <c r="J11" s="10" t="s">
        <v>109</v>
      </c>
      <c r="K11" s="10" t="s">
        <v>2</v>
      </c>
      <c r="L11" s="10" t="s">
        <v>3</v>
      </c>
      <c r="M11" s="12" t="s">
        <v>109</v>
      </c>
      <c r="N11" s="9" t="s">
        <v>2</v>
      </c>
      <c r="O11" s="10" t="s">
        <v>3</v>
      </c>
      <c r="P11" s="10" t="s">
        <v>109</v>
      </c>
      <c r="Q11" s="10" t="s">
        <v>2</v>
      </c>
      <c r="R11" s="10" t="s">
        <v>3</v>
      </c>
      <c r="S11" s="10" t="s">
        <v>109</v>
      </c>
      <c r="T11" s="10" t="s">
        <v>2</v>
      </c>
      <c r="U11" s="10" t="s">
        <v>3</v>
      </c>
      <c r="V11" s="11" t="s">
        <v>109</v>
      </c>
      <c r="W11" s="9" t="s">
        <v>2</v>
      </c>
      <c r="X11" s="10" t="s">
        <v>3</v>
      </c>
      <c r="Y11" s="10" t="s">
        <v>109</v>
      </c>
      <c r="Z11" s="10" t="s">
        <v>2</v>
      </c>
      <c r="AA11" s="10" t="s">
        <v>3</v>
      </c>
      <c r="AB11" s="10" t="s">
        <v>109</v>
      </c>
      <c r="AC11" s="10" t="s">
        <v>2</v>
      </c>
      <c r="AD11" s="10" t="s">
        <v>3</v>
      </c>
      <c r="AE11" s="11" t="s">
        <v>109</v>
      </c>
      <c r="AF11" s="13" t="s">
        <v>2</v>
      </c>
      <c r="AG11" s="10" t="s">
        <v>3</v>
      </c>
      <c r="AH11" s="10" t="s">
        <v>109</v>
      </c>
      <c r="AI11" s="10" t="s">
        <v>2</v>
      </c>
      <c r="AJ11" s="10" t="s">
        <v>3</v>
      </c>
      <c r="AK11" s="10" t="s">
        <v>109</v>
      </c>
      <c r="AL11" s="10" t="s">
        <v>2</v>
      </c>
      <c r="AM11" s="10" t="s">
        <v>3</v>
      </c>
      <c r="AN11" s="11" t="s">
        <v>109</v>
      </c>
    </row>
    <row r="12" spans="1:40" ht="18" customHeight="1">
      <c r="A12" s="705" t="s">
        <v>329</v>
      </c>
      <c r="B12" s="706"/>
      <c r="C12" s="177">
        <v>7</v>
      </c>
      <c r="D12" s="178" t="s">
        <v>323</v>
      </c>
      <c r="E12" s="355">
        <v>12</v>
      </c>
      <c r="F12" s="348">
        <v>18</v>
      </c>
      <c r="G12" s="329">
        <f t="shared" ref="G12:G17" si="0">E12+F12</f>
        <v>30</v>
      </c>
      <c r="H12" s="355">
        <v>9</v>
      </c>
      <c r="I12" s="348">
        <v>17.600000000000001</v>
      </c>
      <c r="J12" s="329">
        <f t="shared" ref="J12:J17" si="1">H12+I12</f>
        <v>26.6</v>
      </c>
      <c r="K12" s="348">
        <f>(H12/E12)*100</f>
        <v>75</v>
      </c>
      <c r="L12" s="348">
        <f>(I12/F12)*100</f>
        <v>97.777777777777786</v>
      </c>
      <c r="M12" s="329">
        <f>(J12/G12)*100</f>
        <v>88.666666666666671</v>
      </c>
      <c r="N12" s="355">
        <v>2</v>
      </c>
      <c r="O12" s="348">
        <v>0</v>
      </c>
      <c r="P12" s="329">
        <f t="shared" ref="P12:P17" si="2">N12+O12</f>
        <v>2</v>
      </c>
      <c r="Q12" s="348">
        <v>0</v>
      </c>
      <c r="R12" s="348">
        <v>0</v>
      </c>
      <c r="S12" s="329">
        <f t="shared" ref="S12:S17" si="3">Q12+R12</f>
        <v>0</v>
      </c>
      <c r="T12" s="348">
        <f>N12+Q12</f>
        <v>2</v>
      </c>
      <c r="U12" s="348">
        <f>O12+R12</f>
        <v>0</v>
      </c>
      <c r="V12" s="329">
        <f t="shared" ref="V12:V17" si="4">T12+U12</f>
        <v>2</v>
      </c>
      <c r="W12" s="355">
        <v>0</v>
      </c>
      <c r="X12" s="348">
        <v>0</v>
      </c>
      <c r="Y12" s="329">
        <f t="shared" ref="Y12:Y17" si="5">W12+X12</f>
        <v>0</v>
      </c>
      <c r="Z12" s="348">
        <v>0</v>
      </c>
      <c r="AA12" s="348">
        <v>0</v>
      </c>
      <c r="AB12" s="329">
        <f t="shared" ref="AB12:AB17" si="6">Z12+AA12</f>
        <v>0</v>
      </c>
      <c r="AC12" s="348">
        <f>W12+Z12</f>
        <v>0</v>
      </c>
      <c r="AD12" s="348">
        <f>X12+AA12</f>
        <v>0</v>
      </c>
      <c r="AE12" s="329">
        <f t="shared" ref="AE12:AE17" si="7">AC12+AD12</f>
        <v>0</v>
      </c>
      <c r="AF12" s="330">
        <v>1</v>
      </c>
      <c r="AG12" s="348">
        <v>0</v>
      </c>
      <c r="AH12" s="329">
        <f t="shared" ref="AH12:AH17" si="8">AF12+AG12</f>
        <v>1</v>
      </c>
      <c r="AI12" s="348">
        <v>0</v>
      </c>
      <c r="AJ12" s="348">
        <v>0</v>
      </c>
      <c r="AK12" s="329">
        <f t="shared" ref="AK12:AK17" si="9">AI12+AJ12</f>
        <v>0</v>
      </c>
      <c r="AL12" s="348">
        <f>AF12+AI12</f>
        <v>1</v>
      </c>
      <c r="AM12" s="348">
        <f>AG12+AJ12</f>
        <v>0</v>
      </c>
      <c r="AN12" s="329">
        <f t="shared" ref="AN12:AN17" si="10">AL12+AM12</f>
        <v>1</v>
      </c>
    </row>
    <row r="13" spans="1:40" ht="20.100000000000001" customHeight="1">
      <c r="A13" s="703" t="s">
        <v>330</v>
      </c>
      <c r="B13" s="704"/>
      <c r="C13" s="179">
        <v>7</v>
      </c>
      <c r="D13" s="351" t="s">
        <v>324</v>
      </c>
      <c r="E13" s="354">
        <v>11</v>
      </c>
      <c r="F13" s="347">
        <v>17</v>
      </c>
      <c r="G13" s="329">
        <f t="shared" si="0"/>
        <v>28</v>
      </c>
      <c r="H13" s="354">
        <v>8</v>
      </c>
      <c r="I13" s="347">
        <v>16</v>
      </c>
      <c r="J13" s="329">
        <f t="shared" si="1"/>
        <v>24</v>
      </c>
      <c r="K13" s="348">
        <f t="shared" ref="K13:M17" si="11">(H13/E13)*100</f>
        <v>72.727272727272734</v>
      </c>
      <c r="L13" s="348">
        <f t="shared" si="11"/>
        <v>94.117647058823522</v>
      </c>
      <c r="M13" s="329">
        <f>(J13/G13)*100</f>
        <v>85.714285714285708</v>
      </c>
      <c r="N13" s="355">
        <v>0</v>
      </c>
      <c r="O13" s="348">
        <v>0</v>
      </c>
      <c r="P13" s="329">
        <f t="shared" si="2"/>
        <v>0</v>
      </c>
      <c r="Q13" s="348">
        <v>0</v>
      </c>
      <c r="R13" s="348">
        <v>0</v>
      </c>
      <c r="S13" s="329">
        <f t="shared" si="3"/>
        <v>0</v>
      </c>
      <c r="T13" s="348">
        <f t="shared" ref="T13:U17" si="12">N13+Q13</f>
        <v>0</v>
      </c>
      <c r="U13" s="348">
        <f t="shared" si="12"/>
        <v>0</v>
      </c>
      <c r="V13" s="329">
        <f t="shared" si="4"/>
        <v>0</v>
      </c>
      <c r="W13" s="355">
        <v>0</v>
      </c>
      <c r="X13" s="348">
        <v>0</v>
      </c>
      <c r="Y13" s="329">
        <f t="shared" si="5"/>
        <v>0</v>
      </c>
      <c r="Z13" s="348">
        <v>0</v>
      </c>
      <c r="AA13" s="348">
        <v>0</v>
      </c>
      <c r="AB13" s="329">
        <f t="shared" si="6"/>
        <v>0</v>
      </c>
      <c r="AC13" s="348">
        <f t="shared" ref="AC13:AD17" si="13">W13+Z13</f>
        <v>0</v>
      </c>
      <c r="AD13" s="348">
        <f t="shared" si="13"/>
        <v>0</v>
      </c>
      <c r="AE13" s="329">
        <f t="shared" si="7"/>
        <v>0</v>
      </c>
      <c r="AF13" s="330">
        <v>1</v>
      </c>
      <c r="AG13" s="348">
        <v>0</v>
      </c>
      <c r="AH13" s="329">
        <f t="shared" si="8"/>
        <v>1</v>
      </c>
      <c r="AI13" s="348">
        <v>0</v>
      </c>
      <c r="AJ13" s="348">
        <v>0</v>
      </c>
      <c r="AK13" s="329">
        <f t="shared" si="9"/>
        <v>0</v>
      </c>
      <c r="AL13" s="348">
        <f t="shared" ref="AL13:AM17" si="14">AF13+AI13</f>
        <v>1</v>
      </c>
      <c r="AM13" s="348">
        <f t="shared" si="14"/>
        <v>0</v>
      </c>
      <c r="AN13" s="329">
        <f t="shared" si="10"/>
        <v>1</v>
      </c>
    </row>
    <row r="14" spans="1:40" ht="20.100000000000001" customHeight="1">
      <c r="A14" s="703" t="s">
        <v>314</v>
      </c>
      <c r="B14" s="704"/>
      <c r="C14" s="179">
        <v>8</v>
      </c>
      <c r="D14" s="351" t="s">
        <v>325</v>
      </c>
      <c r="E14" s="354">
        <v>20</v>
      </c>
      <c r="F14" s="347">
        <v>16</v>
      </c>
      <c r="G14" s="329">
        <f t="shared" si="0"/>
        <v>36</v>
      </c>
      <c r="H14" s="354">
        <v>15</v>
      </c>
      <c r="I14" s="347">
        <v>15</v>
      </c>
      <c r="J14" s="329">
        <f t="shared" si="1"/>
        <v>30</v>
      </c>
      <c r="K14" s="348">
        <f t="shared" si="11"/>
        <v>75</v>
      </c>
      <c r="L14" s="348">
        <f t="shared" si="11"/>
        <v>93.75</v>
      </c>
      <c r="M14" s="329">
        <f>(J14/G14)*100</f>
        <v>83.333333333333343</v>
      </c>
      <c r="N14" s="355">
        <v>4</v>
      </c>
      <c r="O14" s="348">
        <v>0</v>
      </c>
      <c r="P14" s="329">
        <f t="shared" si="2"/>
        <v>4</v>
      </c>
      <c r="Q14" s="348">
        <v>0</v>
      </c>
      <c r="R14" s="348">
        <v>0</v>
      </c>
      <c r="S14" s="329">
        <f t="shared" si="3"/>
        <v>0</v>
      </c>
      <c r="T14" s="348">
        <f t="shared" si="12"/>
        <v>4</v>
      </c>
      <c r="U14" s="348">
        <f t="shared" si="12"/>
        <v>0</v>
      </c>
      <c r="V14" s="329">
        <f t="shared" si="4"/>
        <v>4</v>
      </c>
      <c r="W14" s="355">
        <v>0</v>
      </c>
      <c r="X14" s="348">
        <v>0</v>
      </c>
      <c r="Y14" s="329">
        <f t="shared" si="5"/>
        <v>0</v>
      </c>
      <c r="Z14" s="348">
        <v>0</v>
      </c>
      <c r="AA14" s="348">
        <v>0</v>
      </c>
      <c r="AB14" s="329">
        <f t="shared" si="6"/>
        <v>0</v>
      </c>
      <c r="AC14" s="348">
        <f t="shared" si="13"/>
        <v>0</v>
      </c>
      <c r="AD14" s="348">
        <f t="shared" si="13"/>
        <v>0</v>
      </c>
      <c r="AE14" s="329">
        <f t="shared" si="7"/>
        <v>0</v>
      </c>
      <c r="AF14" s="330">
        <v>0</v>
      </c>
      <c r="AG14" s="348">
        <v>1</v>
      </c>
      <c r="AH14" s="329">
        <f t="shared" si="8"/>
        <v>1</v>
      </c>
      <c r="AI14" s="348">
        <v>0</v>
      </c>
      <c r="AJ14" s="348">
        <v>0</v>
      </c>
      <c r="AK14" s="329">
        <f t="shared" si="9"/>
        <v>0</v>
      </c>
      <c r="AL14" s="348">
        <f t="shared" si="14"/>
        <v>0</v>
      </c>
      <c r="AM14" s="348">
        <f t="shared" si="14"/>
        <v>1</v>
      </c>
      <c r="AN14" s="329">
        <f t="shared" si="10"/>
        <v>1</v>
      </c>
    </row>
    <row r="15" spans="1:40" ht="20.100000000000001" customHeight="1">
      <c r="A15" s="703" t="s">
        <v>331</v>
      </c>
      <c r="B15" s="704"/>
      <c r="C15" s="179">
        <v>8</v>
      </c>
      <c r="D15" s="351" t="s">
        <v>326</v>
      </c>
      <c r="E15" s="354">
        <v>15</v>
      </c>
      <c r="F15" s="347">
        <v>16</v>
      </c>
      <c r="G15" s="329">
        <f t="shared" si="0"/>
        <v>31</v>
      </c>
      <c r="H15" s="354">
        <v>12</v>
      </c>
      <c r="I15" s="347">
        <v>14</v>
      </c>
      <c r="J15" s="329">
        <f t="shared" si="1"/>
        <v>26</v>
      </c>
      <c r="K15" s="348">
        <f t="shared" si="11"/>
        <v>80</v>
      </c>
      <c r="L15" s="348">
        <f t="shared" si="11"/>
        <v>87.5</v>
      </c>
      <c r="M15" s="329">
        <f t="shared" si="11"/>
        <v>83.870967741935488</v>
      </c>
      <c r="N15" s="355">
        <v>2</v>
      </c>
      <c r="O15" s="348">
        <v>0</v>
      </c>
      <c r="P15" s="329">
        <f t="shared" si="2"/>
        <v>2</v>
      </c>
      <c r="Q15" s="348">
        <v>0</v>
      </c>
      <c r="R15" s="348">
        <v>0</v>
      </c>
      <c r="S15" s="329">
        <f t="shared" si="3"/>
        <v>0</v>
      </c>
      <c r="T15" s="348">
        <f t="shared" si="12"/>
        <v>2</v>
      </c>
      <c r="U15" s="348">
        <f t="shared" si="12"/>
        <v>0</v>
      </c>
      <c r="V15" s="329">
        <f t="shared" si="4"/>
        <v>2</v>
      </c>
      <c r="W15" s="355">
        <v>0</v>
      </c>
      <c r="X15" s="348">
        <v>0</v>
      </c>
      <c r="Y15" s="329">
        <f t="shared" si="5"/>
        <v>0</v>
      </c>
      <c r="Z15" s="348">
        <v>0</v>
      </c>
      <c r="AA15" s="348">
        <v>0</v>
      </c>
      <c r="AB15" s="329">
        <f t="shared" si="6"/>
        <v>0</v>
      </c>
      <c r="AC15" s="348">
        <f t="shared" si="13"/>
        <v>0</v>
      </c>
      <c r="AD15" s="348">
        <f t="shared" si="13"/>
        <v>0</v>
      </c>
      <c r="AE15" s="329">
        <f t="shared" si="7"/>
        <v>0</v>
      </c>
      <c r="AF15" s="330">
        <v>0</v>
      </c>
      <c r="AG15" s="348">
        <v>0</v>
      </c>
      <c r="AH15" s="329">
        <f t="shared" si="8"/>
        <v>0</v>
      </c>
      <c r="AI15" s="348">
        <v>0</v>
      </c>
      <c r="AJ15" s="348">
        <v>0</v>
      </c>
      <c r="AK15" s="329">
        <f t="shared" si="9"/>
        <v>0</v>
      </c>
      <c r="AL15" s="348">
        <f t="shared" si="14"/>
        <v>0</v>
      </c>
      <c r="AM15" s="348">
        <f t="shared" si="14"/>
        <v>0</v>
      </c>
      <c r="AN15" s="329">
        <f t="shared" si="10"/>
        <v>0</v>
      </c>
    </row>
    <row r="16" spans="1:40" ht="20.100000000000001" customHeight="1">
      <c r="A16" s="703" t="s">
        <v>332</v>
      </c>
      <c r="B16" s="704"/>
      <c r="C16" s="179">
        <v>9</v>
      </c>
      <c r="D16" s="351" t="s">
        <v>327</v>
      </c>
      <c r="E16" s="354">
        <v>18</v>
      </c>
      <c r="F16" s="347">
        <v>25</v>
      </c>
      <c r="G16" s="329">
        <f t="shared" si="0"/>
        <v>43</v>
      </c>
      <c r="H16" s="354">
        <v>16</v>
      </c>
      <c r="I16" s="347">
        <v>24</v>
      </c>
      <c r="J16" s="329">
        <f t="shared" si="1"/>
        <v>40</v>
      </c>
      <c r="K16" s="348">
        <f t="shared" si="11"/>
        <v>88.888888888888886</v>
      </c>
      <c r="L16" s="348">
        <f t="shared" si="11"/>
        <v>96</v>
      </c>
      <c r="M16" s="329">
        <f t="shared" si="11"/>
        <v>93.023255813953483</v>
      </c>
      <c r="N16" s="355">
        <v>3</v>
      </c>
      <c r="O16" s="348">
        <v>0</v>
      </c>
      <c r="P16" s="329">
        <f t="shared" si="2"/>
        <v>3</v>
      </c>
      <c r="Q16" s="348">
        <v>0</v>
      </c>
      <c r="R16" s="348">
        <v>0</v>
      </c>
      <c r="S16" s="329">
        <f t="shared" si="3"/>
        <v>0</v>
      </c>
      <c r="T16" s="348">
        <f t="shared" si="12"/>
        <v>3</v>
      </c>
      <c r="U16" s="348">
        <f t="shared" si="12"/>
        <v>0</v>
      </c>
      <c r="V16" s="329">
        <f t="shared" si="4"/>
        <v>3</v>
      </c>
      <c r="W16" s="355">
        <v>0</v>
      </c>
      <c r="X16" s="348">
        <v>0</v>
      </c>
      <c r="Y16" s="329">
        <f t="shared" si="5"/>
        <v>0</v>
      </c>
      <c r="Z16" s="348">
        <v>0</v>
      </c>
      <c r="AA16" s="348">
        <v>0</v>
      </c>
      <c r="AB16" s="329">
        <f t="shared" si="6"/>
        <v>0</v>
      </c>
      <c r="AC16" s="348">
        <f t="shared" si="13"/>
        <v>0</v>
      </c>
      <c r="AD16" s="348">
        <f t="shared" si="13"/>
        <v>0</v>
      </c>
      <c r="AE16" s="329">
        <f t="shared" si="7"/>
        <v>0</v>
      </c>
      <c r="AF16" s="330">
        <v>0</v>
      </c>
      <c r="AG16" s="348">
        <v>0</v>
      </c>
      <c r="AH16" s="329">
        <f t="shared" si="8"/>
        <v>0</v>
      </c>
      <c r="AI16" s="348">
        <v>0</v>
      </c>
      <c r="AJ16" s="348">
        <v>0</v>
      </c>
      <c r="AK16" s="329">
        <f t="shared" si="9"/>
        <v>0</v>
      </c>
      <c r="AL16" s="348">
        <f t="shared" si="14"/>
        <v>0</v>
      </c>
      <c r="AM16" s="348">
        <f t="shared" si="14"/>
        <v>0</v>
      </c>
      <c r="AN16" s="329">
        <f t="shared" si="10"/>
        <v>0</v>
      </c>
    </row>
    <row r="17" spans="1:40" ht="20.100000000000001" customHeight="1">
      <c r="A17" s="703" t="s">
        <v>333</v>
      </c>
      <c r="B17" s="704"/>
      <c r="C17" s="179">
        <v>10</v>
      </c>
      <c r="D17" s="351" t="s">
        <v>328</v>
      </c>
      <c r="E17" s="354">
        <v>14</v>
      </c>
      <c r="F17" s="347">
        <v>14</v>
      </c>
      <c r="G17" s="329">
        <f t="shared" si="0"/>
        <v>28</v>
      </c>
      <c r="H17" s="354">
        <v>11.68</v>
      </c>
      <c r="I17" s="347">
        <v>11.61</v>
      </c>
      <c r="J17" s="329">
        <f t="shared" si="1"/>
        <v>23.29</v>
      </c>
      <c r="K17" s="348">
        <f t="shared" si="11"/>
        <v>83.428571428571431</v>
      </c>
      <c r="L17" s="348">
        <f t="shared" si="11"/>
        <v>82.928571428571431</v>
      </c>
      <c r="M17" s="329">
        <f>(J17/G17)*100</f>
        <v>83.178571428571431</v>
      </c>
      <c r="N17" s="355">
        <v>0</v>
      </c>
      <c r="O17" s="348">
        <v>0</v>
      </c>
      <c r="P17" s="329">
        <f t="shared" si="2"/>
        <v>0</v>
      </c>
      <c r="Q17" s="348">
        <v>0</v>
      </c>
      <c r="R17" s="348">
        <v>0</v>
      </c>
      <c r="S17" s="329">
        <f t="shared" si="3"/>
        <v>0</v>
      </c>
      <c r="T17" s="348">
        <f t="shared" si="12"/>
        <v>0</v>
      </c>
      <c r="U17" s="348">
        <f t="shared" si="12"/>
        <v>0</v>
      </c>
      <c r="V17" s="329">
        <f t="shared" si="4"/>
        <v>0</v>
      </c>
      <c r="W17" s="355">
        <v>0</v>
      </c>
      <c r="X17" s="348">
        <v>0</v>
      </c>
      <c r="Y17" s="329">
        <f t="shared" si="5"/>
        <v>0</v>
      </c>
      <c r="Z17" s="348">
        <v>0</v>
      </c>
      <c r="AA17" s="348">
        <v>0</v>
      </c>
      <c r="AB17" s="329">
        <f t="shared" si="6"/>
        <v>0</v>
      </c>
      <c r="AC17" s="348">
        <f t="shared" si="13"/>
        <v>0</v>
      </c>
      <c r="AD17" s="348">
        <f t="shared" si="13"/>
        <v>0</v>
      </c>
      <c r="AE17" s="329">
        <f t="shared" si="7"/>
        <v>0</v>
      </c>
      <c r="AF17" s="330">
        <v>0</v>
      </c>
      <c r="AG17" s="348">
        <v>1</v>
      </c>
      <c r="AH17" s="329">
        <f t="shared" si="8"/>
        <v>1</v>
      </c>
      <c r="AI17" s="348">
        <v>0</v>
      </c>
      <c r="AJ17" s="348">
        <v>0</v>
      </c>
      <c r="AK17" s="329">
        <f t="shared" si="9"/>
        <v>0</v>
      </c>
      <c r="AL17" s="348">
        <f t="shared" si="14"/>
        <v>0</v>
      </c>
      <c r="AM17" s="348">
        <f t="shared" si="14"/>
        <v>1</v>
      </c>
      <c r="AN17" s="329">
        <f t="shared" si="10"/>
        <v>1</v>
      </c>
    </row>
    <row r="18" spans="1:40" ht="20.100000000000001" customHeight="1">
      <c r="A18" s="703"/>
      <c r="B18" s="704"/>
      <c r="C18" s="179"/>
      <c r="D18" s="351"/>
      <c r="E18" s="181"/>
      <c r="F18" s="182"/>
      <c r="G18" s="329"/>
      <c r="H18" s="181"/>
      <c r="I18" s="182"/>
      <c r="J18" s="329"/>
      <c r="K18" s="182"/>
      <c r="L18" s="182"/>
      <c r="M18" s="173"/>
      <c r="N18" s="181"/>
      <c r="O18" s="182"/>
      <c r="P18" s="182"/>
      <c r="Q18" s="182"/>
      <c r="R18" s="182"/>
      <c r="S18" s="182"/>
      <c r="T18" s="182"/>
      <c r="U18" s="182"/>
      <c r="V18" s="183"/>
      <c r="W18" s="181"/>
      <c r="X18" s="182"/>
      <c r="Y18" s="182"/>
      <c r="Z18" s="182"/>
      <c r="AA18" s="182"/>
      <c r="AB18" s="182"/>
      <c r="AC18" s="182"/>
      <c r="AD18" s="182"/>
      <c r="AE18" s="183"/>
      <c r="AF18" s="174"/>
      <c r="AG18" s="182"/>
      <c r="AH18" s="182"/>
      <c r="AI18" s="182"/>
      <c r="AJ18" s="182"/>
      <c r="AK18" s="182"/>
      <c r="AL18" s="182"/>
      <c r="AM18" s="182"/>
      <c r="AN18" s="183"/>
    </row>
    <row r="19" spans="1:40" ht="20.100000000000001" hidden="1" customHeight="1">
      <c r="A19" s="703"/>
      <c r="B19" s="704"/>
      <c r="C19" s="179"/>
      <c r="D19" s="351"/>
      <c r="E19" s="181"/>
      <c r="F19" s="182"/>
      <c r="G19" s="329"/>
      <c r="H19" s="181"/>
      <c r="I19" s="182"/>
      <c r="J19" s="329"/>
      <c r="K19" s="182"/>
      <c r="L19" s="182"/>
      <c r="M19" s="173"/>
      <c r="N19" s="181"/>
      <c r="O19" s="182"/>
      <c r="P19" s="182"/>
      <c r="Q19" s="182"/>
      <c r="R19" s="182"/>
      <c r="S19" s="182"/>
      <c r="T19" s="182"/>
      <c r="U19" s="182"/>
      <c r="V19" s="183"/>
      <c r="W19" s="181"/>
      <c r="X19" s="182"/>
      <c r="Y19" s="182"/>
      <c r="Z19" s="182"/>
      <c r="AA19" s="182"/>
      <c r="AB19" s="182"/>
      <c r="AC19" s="182"/>
      <c r="AD19" s="182"/>
      <c r="AE19" s="183"/>
      <c r="AF19" s="174"/>
      <c r="AG19" s="182"/>
      <c r="AH19" s="182"/>
      <c r="AI19" s="182"/>
      <c r="AJ19" s="182"/>
      <c r="AK19" s="182"/>
      <c r="AL19" s="182"/>
      <c r="AM19" s="182"/>
      <c r="AN19" s="183"/>
    </row>
    <row r="20" spans="1:40" ht="20.100000000000001" hidden="1" customHeight="1">
      <c r="A20" s="703"/>
      <c r="B20" s="704"/>
      <c r="C20" s="179"/>
      <c r="D20" s="351"/>
      <c r="E20" s="181"/>
      <c r="F20" s="182"/>
      <c r="G20" s="329"/>
      <c r="H20" s="181"/>
      <c r="I20" s="182"/>
      <c r="J20" s="329"/>
      <c r="K20" s="182"/>
      <c r="L20" s="182"/>
      <c r="M20" s="173"/>
      <c r="N20" s="181"/>
      <c r="O20" s="182"/>
      <c r="P20" s="182"/>
      <c r="Q20" s="182"/>
      <c r="R20" s="182"/>
      <c r="S20" s="182"/>
      <c r="T20" s="182"/>
      <c r="U20" s="182"/>
      <c r="V20" s="183"/>
      <c r="W20" s="181"/>
      <c r="X20" s="182"/>
      <c r="Y20" s="182"/>
      <c r="Z20" s="182"/>
      <c r="AA20" s="182"/>
      <c r="AB20" s="182"/>
      <c r="AC20" s="182"/>
      <c r="AD20" s="182"/>
      <c r="AE20" s="183"/>
      <c r="AF20" s="174"/>
      <c r="AG20" s="182"/>
      <c r="AH20" s="182"/>
      <c r="AI20" s="182"/>
      <c r="AJ20" s="182"/>
      <c r="AK20" s="182"/>
      <c r="AL20" s="182"/>
      <c r="AM20" s="182"/>
      <c r="AN20" s="183"/>
    </row>
    <row r="21" spans="1:40" ht="20.100000000000001" hidden="1" customHeight="1">
      <c r="A21" s="703"/>
      <c r="B21" s="704"/>
      <c r="C21" s="179"/>
      <c r="D21" s="351"/>
      <c r="E21" s="181"/>
      <c r="F21" s="182"/>
      <c r="G21" s="329"/>
      <c r="H21" s="181"/>
      <c r="I21" s="182"/>
      <c r="J21" s="329"/>
      <c r="K21" s="182"/>
      <c r="L21" s="182"/>
      <c r="M21" s="173"/>
      <c r="N21" s="181"/>
      <c r="O21" s="182"/>
      <c r="P21" s="182"/>
      <c r="Q21" s="182"/>
      <c r="R21" s="182"/>
      <c r="S21" s="182"/>
      <c r="T21" s="182"/>
      <c r="U21" s="182"/>
      <c r="V21" s="183"/>
      <c r="W21" s="181"/>
      <c r="X21" s="182"/>
      <c r="Y21" s="182"/>
      <c r="Z21" s="182"/>
      <c r="AA21" s="182"/>
      <c r="AB21" s="182"/>
      <c r="AC21" s="182"/>
      <c r="AD21" s="182"/>
      <c r="AE21" s="183"/>
      <c r="AF21" s="174"/>
      <c r="AG21" s="182"/>
      <c r="AH21" s="182"/>
      <c r="AI21" s="182"/>
      <c r="AJ21" s="182"/>
      <c r="AK21" s="182"/>
      <c r="AL21" s="182"/>
      <c r="AM21" s="182"/>
      <c r="AN21" s="183"/>
    </row>
    <row r="22" spans="1:40" ht="20.100000000000001" customHeight="1">
      <c r="A22" s="703"/>
      <c r="B22" s="704"/>
      <c r="C22" s="179"/>
      <c r="D22" s="351"/>
      <c r="E22" s="181"/>
      <c r="F22" s="182"/>
      <c r="G22" s="329"/>
      <c r="H22" s="181"/>
      <c r="I22" s="182"/>
      <c r="J22" s="329"/>
      <c r="K22" s="182"/>
      <c r="L22" s="182"/>
      <c r="M22" s="173"/>
      <c r="N22" s="181"/>
      <c r="O22" s="182"/>
      <c r="P22" s="182"/>
      <c r="Q22" s="182"/>
      <c r="R22" s="182"/>
      <c r="S22" s="182"/>
      <c r="T22" s="182"/>
      <c r="U22" s="182"/>
      <c r="V22" s="183"/>
      <c r="W22" s="181"/>
      <c r="X22" s="182"/>
      <c r="Y22" s="182"/>
      <c r="Z22" s="182"/>
      <c r="AA22" s="182"/>
      <c r="AB22" s="182"/>
      <c r="AC22" s="182"/>
      <c r="AD22" s="182"/>
      <c r="AE22" s="183"/>
      <c r="AF22" s="174"/>
      <c r="AG22" s="182"/>
      <c r="AH22" s="182"/>
      <c r="AI22" s="182"/>
      <c r="AJ22" s="182"/>
      <c r="AK22" s="182"/>
      <c r="AL22" s="182"/>
      <c r="AM22" s="182"/>
      <c r="AN22" s="183"/>
    </row>
    <row r="23" spans="1:40" ht="20.100000000000001" customHeight="1">
      <c r="A23" s="703"/>
      <c r="B23" s="704"/>
      <c r="C23" s="179"/>
      <c r="D23" s="351"/>
      <c r="E23" s="181"/>
      <c r="F23" s="182"/>
      <c r="G23" s="329"/>
      <c r="H23" s="181"/>
      <c r="I23" s="182"/>
      <c r="J23" s="329"/>
      <c r="K23" s="182"/>
      <c r="L23" s="182"/>
      <c r="M23" s="173"/>
      <c r="N23" s="181"/>
      <c r="O23" s="182"/>
      <c r="P23" s="182"/>
      <c r="Q23" s="182"/>
      <c r="R23" s="182"/>
      <c r="S23" s="182"/>
      <c r="T23" s="182"/>
      <c r="U23" s="182"/>
      <c r="V23" s="183"/>
      <c r="W23" s="181"/>
      <c r="X23" s="182"/>
      <c r="Y23" s="182"/>
      <c r="Z23" s="182"/>
      <c r="AA23" s="182"/>
      <c r="AB23" s="182"/>
      <c r="AC23" s="182"/>
      <c r="AD23" s="182"/>
      <c r="AE23" s="183"/>
      <c r="AF23" s="174"/>
      <c r="AG23" s="182"/>
      <c r="AH23" s="182"/>
      <c r="AI23" s="182"/>
      <c r="AJ23" s="182"/>
      <c r="AK23" s="182"/>
      <c r="AL23" s="182"/>
      <c r="AM23" s="182"/>
      <c r="AN23" s="183"/>
    </row>
    <row r="24" spans="1:40" ht="20.100000000000001" customHeight="1">
      <c r="A24" s="703"/>
      <c r="B24" s="704"/>
      <c r="C24" s="179"/>
      <c r="D24" s="351"/>
      <c r="E24" s="181"/>
      <c r="F24" s="182"/>
      <c r="G24" s="329"/>
      <c r="H24" s="181"/>
      <c r="I24" s="182"/>
      <c r="J24" s="329"/>
      <c r="K24" s="182"/>
      <c r="L24" s="182"/>
      <c r="M24" s="173"/>
      <c r="N24" s="181"/>
      <c r="O24" s="182"/>
      <c r="P24" s="182"/>
      <c r="Q24" s="182"/>
      <c r="R24" s="182"/>
      <c r="S24" s="182"/>
      <c r="T24" s="182"/>
      <c r="U24" s="182"/>
      <c r="V24" s="183"/>
      <c r="W24" s="181"/>
      <c r="X24" s="182"/>
      <c r="Y24" s="182"/>
      <c r="Z24" s="182"/>
      <c r="AA24" s="182"/>
      <c r="AB24" s="182"/>
      <c r="AC24" s="182"/>
      <c r="AD24" s="182"/>
      <c r="AE24" s="183"/>
      <c r="AF24" s="174"/>
      <c r="AG24" s="182"/>
      <c r="AH24" s="182"/>
      <c r="AI24" s="182"/>
      <c r="AJ24" s="182"/>
      <c r="AK24" s="182"/>
      <c r="AL24" s="182"/>
      <c r="AM24" s="182"/>
      <c r="AN24" s="183"/>
    </row>
    <row r="25" spans="1:40" ht="20.100000000000001" customHeight="1">
      <c r="A25" s="703"/>
      <c r="B25" s="704"/>
      <c r="C25" s="184"/>
      <c r="D25" s="185"/>
      <c r="E25" s="186"/>
      <c r="F25" s="187"/>
      <c r="G25" s="329"/>
      <c r="H25" s="186"/>
      <c r="I25" s="187"/>
      <c r="J25" s="329"/>
      <c r="K25" s="187"/>
      <c r="L25" s="187"/>
      <c r="M25" s="189"/>
      <c r="N25" s="186"/>
      <c r="O25" s="187"/>
      <c r="P25" s="187"/>
      <c r="Q25" s="187"/>
      <c r="R25" s="187"/>
      <c r="S25" s="187"/>
      <c r="T25" s="187"/>
      <c r="U25" s="187"/>
      <c r="V25" s="188"/>
      <c r="W25" s="186"/>
      <c r="X25" s="187"/>
      <c r="Y25" s="187"/>
      <c r="Z25" s="187"/>
      <c r="AA25" s="187"/>
      <c r="AB25" s="187"/>
      <c r="AC25" s="187"/>
      <c r="AD25" s="187"/>
      <c r="AE25" s="188"/>
      <c r="AF25" s="190"/>
      <c r="AG25" s="187"/>
      <c r="AH25" s="187"/>
      <c r="AI25" s="187"/>
      <c r="AJ25" s="187"/>
      <c r="AK25" s="187"/>
      <c r="AL25" s="187"/>
      <c r="AM25" s="187"/>
      <c r="AN25" s="188"/>
    </row>
    <row r="26" spans="1:40" ht="20.100000000000001" customHeight="1" thickBot="1">
      <c r="A26" s="703"/>
      <c r="B26" s="704"/>
      <c r="C26" s="184"/>
      <c r="D26" s="185"/>
      <c r="E26" s="186"/>
      <c r="F26" s="187"/>
      <c r="G26" s="329"/>
      <c r="H26" s="186"/>
      <c r="I26" s="187"/>
      <c r="J26" s="329"/>
      <c r="K26" s="187"/>
      <c r="L26" s="187"/>
      <c r="M26" s="189"/>
      <c r="N26" s="186"/>
      <c r="O26" s="187"/>
      <c r="P26" s="187"/>
      <c r="Q26" s="187"/>
      <c r="R26" s="187"/>
      <c r="S26" s="187"/>
      <c r="T26" s="187"/>
      <c r="U26" s="187"/>
      <c r="V26" s="188"/>
      <c r="W26" s="186"/>
      <c r="X26" s="187"/>
      <c r="Y26" s="187"/>
      <c r="Z26" s="187"/>
      <c r="AA26" s="187"/>
      <c r="AB26" s="187"/>
      <c r="AC26" s="187"/>
      <c r="AD26" s="187"/>
      <c r="AE26" s="188"/>
      <c r="AF26" s="190"/>
      <c r="AG26" s="187"/>
      <c r="AH26" s="187"/>
      <c r="AI26" s="187"/>
      <c r="AJ26" s="187"/>
      <c r="AK26" s="187"/>
      <c r="AL26" s="187"/>
      <c r="AM26" s="187"/>
      <c r="AN26" s="188"/>
    </row>
    <row r="27" spans="1:40" ht="20.100000000000001" customHeight="1" thickBot="1">
      <c r="A27" s="191" t="s">
        <v>80</v>
      </c>
      <c r="B27" s="192"/>
      <c r="C27" s="192"/>
      <c r="D27" s="193"/>
      <c r="E27" s="194"/>
      <c r="F27" s="195"/>
      <c r="G27" s="196"/>
      <c r="H27" s="194"/>
      <c r="I27" s="195"/>
      <c r="J27" s="195"/>
      <c r="K27" s="195"/>
      <c r="L27" s="195"/>
      <c r="M27" s="197"/>
      <c r="N27" s="194"/>
      <c r="O27" s="195"/>
      <c r="P27" s="195"/>
      <c r="Q27" s="195"/>
      <c r="R27" s="195"/>
      <c r="S27" s="195"/>
      <c r="T27" s="195"/>
      <c r="U27" s="195"/>
      <c r="V27" s="196"/>
      <c r="W27" s="194"/>
      <c r="X27" s="195"/>
      <c r="Y27" s="195"/>
      <c r="Z27" s="195"/>
      <c r="AA27" s="195"/>
      <c r="AB27" s="195"/>
      <c r="AC27" s="195"/>
      <c r="AD27" s="195"/>
      <c r="AE27" s="196"/>
      <c r="AF27" s="198"/>
      <c r="AG27" s="195"/>
      <c r="AH27" s="195"/>
      <c r="AI27" s="195"/>
      <c r="AJ27" s="195"/>
      <c r="AK27" s="195"/>
      <c r="AL27" s="195"/>
      <c r="AM27" s="195"/>
      <c r="AN27" s="196"/>
    </row>
    <row r="28" spans="1:40" ht="20.100000000000001" customHeight="1">
      <c r="A28" s="720" t="s">
        <v>81</v>
      </c>
      <c r="B28" s="721"/>
      <c r="C28" s="721"/>
      <c r="D28" s="722"/>
      <c r="E28" s="174"/>
      <c r="F28" s="182"/>
      <c r="G28" s="183"/>
      <c r="H28" s="181"/>
      <c r="I28" s="182"/>
      <c r="J28" s="182"/>
      <c r="K28" s="182"/>
      <c r="L28" s="182"/>
      <c r="M28" s="173"/>
      <c r="N28" s="181"/>
      <c r="O28" s="182"/>
      <c r="P28" s="182"/>
      <c r="Q28" s="182"/>
      <c r="R28" s="182"/>
      <c r="S28" s="182"/>
      <c r="T28" s="182"/>
      <c r="U28" s="182"/>
      <c r="V28" s="183"/>
      <c r="W28" s="181"/>
      <c r="X28" s="182"/>
      <c r="Y28" s="182"/>
      <c r="Z28" s="182"/>
      <c r="AA28" s="182"/>
      <c r="AB28" s="182"/>
      <c r="AC28" s="182"/>
      <c r="AD28" s="182"/>
      <c r="AE28" s="183"/>
      <c r="AF28" s="174"/>
      <c r="AG28" s="182"/>
      <c r="AH28" s="182"/>
      <c r="AI28" s="182"/>
      <c r="AJ28" s="182"/>
      <c r="AK28" s="182"/>
      <c r="AL28" s="182"/>
      <c r="AM28" s="182"/>
      <c r="AN28" s="183"/>
    </row>
    <row r="29" spans="1:40" ht="20.100000000000001" customHeight="1">
      <c r="A29" s="717" t="s">
        <v>111</v>
      </c>
      <c r="B29" s="718"/>
      <c r="C29" s="718"/>
      <c r="D29" s="719"/>
      <c r="E29" s="174">
        <f>E12+E13</f>
        <v>23</v>
      </c>
      <c r="F29" s="182">
        <f>F12+F13</f>
        <v>35</v>
      </c>
      <c r="G29" s="340">
        <f>E29+F29</f>
        <v>58</v>
      </c>
      <c r="H29" s="181">
        <f>H12+H13</f>
        <v>17</v>
      </c>
      <c r="I29" s="182">
        <f t="shared" ref="I29:AN29" si="15">I12+I13</f>
        <v>33.6</v>
      </c>
      <c r="J29" s="343">
        <f t="shared" si="15"/>
        <v>50.6</v>
      </c>
      <c r="K29" s="181">
        <f t="shared" ref="K29:M30" si="16">(H29/E29)*100</f>
        <v>73.91304347826086</v>
      </c>
      <c r="L29" s="181">
        <f t="shared" si="16"/>
        <v>96.000000000000014</v>
      </c>
      <c r="M29" s="343">
        <f t="shared" si="16"/>
        <v>87.24137931034484</v>
      </c>
      <c r="N29" s="355">
        <f t="shared" si="15"/>
        <v>2</v>
      </c>
      <c r="O29" s="348">
        <f t="shared" si="15"/>
        <v>0</v>
      </c>
      <c r="P29" s="329">
        <f t="shared" si="15"/>
        <v>2</v>
      </c>
      <c r="Q29" s="355">
        <f t="shared" si="15"/>
        <v>0</v>
      </c>
      <c r="R29" s="348">
        <f t="shared" si="15"/>
        <v>0</v>
      </c>
      <c r="S29" s="329">
        <f t="shared" si="15"/>
        <v>0</v>
      </c>
      <c r="T29" s="355">
        <f t="shared" si="15"/>
        <v>2</v>
      </c>
      <c r="U29" s="348">
        <f t="shared" si="15"/>
        <v>0</v>
      </c>
      <c r="V29" s="329">
        <f t="shared" si="15"/>
        <v>2</v>
      </c>
      <c r="W29" s="355">
        <f t="shared" si="15"/>
        <v>0</v>
      </c>
      <c r="X29" s="348">
        <f t="shared" si="15"/>
        <v>0</v>
      </c>
      <c r="Y29" s="329">
        <f t="shared" si="15"/>
        <v>0</v>
      </c>
      <c r="Z29" s="355">
        <f t="shared" si="15"/>
        <v>0</v>
      </c>
      <c r="AA29" s="348">
        <f t="shared" si="15"/>
        <v>0</v>
      </c>
      <c r="AB29" s="329">
        <f t="shared" si="15"/>
        <v>0</v>
      </c>
      <c r="AC29" s="355">
        <f t="shared" si="15"/>
        <v>0</v>
      </c>
      <c r="AD29" s="348">
        <f t="shared" si="15"/>
        <v>0</v>
      </c>
      <c r="AE29" s="329">
        <f t="shared" si="15"/>
        <v>0</v>
      </c>
      <c r="AF29" s="355">
        <f t="shared" si="15"/>
        <v>2</v>
      </c>
      <c r="AG29" s="348">
        <f t="shared" si="15"/>
        <v>0</v>
      </c>
      <c r="AH29" s="329">
        <f t="shared" si="15"/>
        <v>2</v>
      </c>
      <c r="AI29" s="355">
        <f t="shared" si="15"/>
        <v>0</v>
      </c>
      <c r="AJ29" s="348">
        <f t="shared" si="15"/>
        <v>0</v>
      </c>
      <c r="AK29" s="329">
        <f t="shared" si="15"/>
        <v>0</v>
      </c>
      <c r="AL29" s="355">
        <f t="shared" si="15"/>
        <v>2</v>
      </c>
      <c r="AM29" s="348">
        <f t="shared" si="15"/>
        <v>0</v>
      </c>
      <c r="AN29" s="329">
        <f t="shared" si="15"/>
        <v>2</v>
      </c>
    </row>
    <row r="30" spans="1:40" ht="20.100000000000001" customHeight="1">
      <c r="A30" s="717" t="s">
        <v>112</v>
      </c>
      <c r="B30" s="718"/>
      <c r="C30" s="718"/>
      <c r="D30" s="719"/>
      <c r="E30" s="174">
        <f>E14+E15</f>
        <v>35</v>
      </c>
      <c r="F30" s="182">
        <f>F14+F15</f>
        <v>32</v>
      </c>
      <c r="G30" s="340">
        <f>E30+F30</f>
        <v>67</v>
      </c>
      <c r="H30" s="181">
        <f>H14+H15</f>
        <v>27</v>
      </c>
      <c r="I30" s="182">
        <f t="shared" ref="I30:AN30" si="17">I14+I15</f>
        <v>29</v>
      </c>
      <c r="J30" s="343">
        <f t="shared" si="17"/>
        <v>56</v>
      </c>
      <c r="K30" s="181">
        <f t="shared" si="16"/>
        <v>77.142857142857153</v>
      </c>
      <c r="L30" s="181">
        <f t="shared" si="16"/>
        <v>90.625</v>
      </c>
      <c r="M30" s="343">
        <f t="shared" si="16"/>
        <v>83.582089552238799</v>
      </c>
      <c r="N30" s="355">
        <f t="shared" si="17"/>
        <v>6</v>
      </c>
      <c r="O30" s="348">
        <f t="shared" si="17"/>
        <v>0</v>
      </c>
      <c r="P30" s="329">
        <f t="shared" si="17"/>
        <v>6</v>
      </c>
      <c r="Q30" s="355">
        <f t="shared" si="17"/>
        <v>0</v>
      </c>
      <c r="R30" s="348">
        <f t="shared" si="17"/>
        <v>0</v>
      </c>
      <c r="S30" s="329">
        <f t="shared" si="17"/>
        <v>0</v>
      </c>
      <c r="T30" s="355">
        <f t="shared" si="17"/>
        <v>6</v>
      </c>
      <c r="U30" s="348">
        <f t="shared" si="17"/>
        <v>0</v>
      </c>
      <c r="V30" s="329">
        <f t="shared" si="17"/>
        <v>6</v>
      </c>
      <c r="W30" s="355">
        <f t="shared" si="17"/>
        <v>0</v>
      </c>
      <c r="X30" s="348">
        <f t="shared" si="17"/>
        <v>0</v>
      </c>
      <c r="Y30" s="329">
        <f t="shared" si="17"/>
        <v>0</v>
      </c>
      <c r="Z30" s="355">
        <f t="shared" si="17"/>
        <v>0</v>
      </c>
      <c r="AA30" s="348">
        <f t="shared" si="17"/>
        <v>0</v>
      </c>
      <c r="AB30" s="329">
        <f t="shared" si="17"/>
        <v>0</v>
      </c>
      <c r="AC30" s="355">
        <f t="shared" si="17"/>
        <v>0</v>
      </c>
      <c r="AD30" s="348">
        <f t="shared" si="17"/>
        <v>0</v>
      </c>
      <c r="AE30" s="329">
        <f t="shared" si="17"/>
        <v>0</v>
      </c>
      <c r="AF30" s="355">
        <f t="shared" si="17"/>
        <v>0</v>
      </c>
      <c r="AG30" s="348">
        <f t="shared" si="17"/>
        <v>1</v>
      </c>
      <c r="AH30" s="329">
        <f t="shared" si="17"/>
        <v>1</v>
      </c>
      <c r="AI30" s="355">
        <f t="shared" si="17"/>
        <v>0</v>
      </c>
      <c r="AJ30" s="348">
        <f t="shared" si="17"/>
        <v>0</v>
      </c>
      <c r="AK30" s="329">
        <f t="shared" si="17"/>
        <v>0</v>
      </c>
      <c r="AL30" s="355">
        <f t="shared" si="17"/>
        <v>0</v>
      </c>
      <c r="AM30" s="348">
        <f t="shared" si="17"/>
        <v>1</v>
      </c>
      <c r="AN30" s="329">
        <f t="shared" si="17"/>
        <v>1</v>
      </c>
    </row>
    <row r="31" spans="1:40" ht="20.100000000000001" customHeight="1">
      <c r="A31" s="717" t="s">
        <v>113</v>
      </c>
      <c r="B31" s="718"/>
      <c r="C31" s="718"/>
      <c r="D31" s="719"/>
      <c r="E31" s="174">
        <f>E16</f>
        <v>18</v>
      </c>
      <c r="F31" s="182">
        <f>F16</f>
        <v>25</v>
      </c>
      <c r="G31" s="340">
        <f>E31+F31</f>
        <v>43</v>
      </c>
      <c r="H31" s="181">
        <f>H16</f>
        <v>16</v>
      </c>
      <c r="I31" s="182">
        <f t="shared" ref="I31:AN32" si="18">I16</f>
        <v>24</v>
      </c>
      <c r="J31" s="343">
        <f t="shared" si="18"/>
        <v>40</v>
      </c>
      <c r="K31" s="181">
        <f t="shared" si="18"/>
        <v>88.888888888888886</v>
      </c>
      <c r="L31" s="181">
        <f t="shared" si="18"/>
        <v>96</v>
      </c>
      <c r="M31" s="343">
        <f>(J31/G31)*100</f>
        <v>93.023255813953483</v>
      </c>
      <c r="N31" s="355">
        <f t="shared" si="18"/>
        <v>3</v>
      </c>
      <c r="O31" s="348">
        <f t="shared" si="18"/>
        <v>0</v>
      </c>
      <c r="P31" s="329">
        <f t="shared" si="18"/>
        <v>3</v>
      </c>
      <c r="Q31" s="355">
        <f t="shared" si="18"/>
        <v>0</v>
      </c>
      <c r="R31" s="348">
        <f t="shared" si="18"/>
        <v>0</v>
      </c>
      <c r="S31" s="329">
        <f t="shared" si="18"/>
        <v>0</v>
      </c>
      <c r="T31" s="355">
        <f t="shared" si="18"/>
        <v>3</v>
      </c>
      <c r="U31" s="348">
        <f t="shared" si="18"/>
        <v>0</v>
      </c>
      <c r="V31" s="329">
        <f t="shared" si="18"/>
        <v>3</v>
      </c>
      <c r="W31" s="355">
        <f t="shared" si="18"/>
        <v>0</v>
      </c>
      <c r="X31" s="348">
        <f t="shared" si="18"/>
        <v>0</v>
      </c>
      <c r="Y31" s="329">
        <f t="shared" si="18"/>
        <v>0</v>
      </c>
      <c r="Z31" s="355">
        <f t="shared" si="18"/>
        <v>0</v>
      </c>
      <c r="AA31" s="348">
        <f t="shared" si="18"/>
        <v>0</v>
      </c>
      <c r="AB31" s="329">
        <f t="shared" si="18"/>
        <v>0</v>
      </c>
      <c r="AC31" s="355">
        <f t="shared" si="18"/>
        <v>0</v>
      </c>
      <c r="AD31" s="348">
        <f t="shared" si="18"/>
        <v>0</v>
      </c>
      <c r="AE31" s="329">
        <f t="shared" si="18"/>
        <v>0</v>
      </c>
      <c r="AF31" s="355">
        <f t="shared" si="18"/>
        <v>0</v>
      </c>
      <c r="AG31" s="348">
        <f t="shared" si="18"/>
        <v>0</v>
      </c>
      <c r="AH31" s="329">
        <f t="shared" si="18"/>
        <v>0</v>
      </c>
      <c r="AI31" s="355">
        <f t="shared" si="18"/>
        <v>0</v>
      </c>
      <c r="AJ31" s="348">
        <f t="shared" si="18"/>
        <v>0</v>
      </c>
      <c r="AK31" s="329">
        <f t="shared" si="18"/>
        <v>0</v>
      </c>
      <c r="AL31" s="355">
        <f t="shared" si="18"/>
        <v>0</v>
      </c>
      <c r="AM31" s="348">
        <f t="shared" si="18"/>
        <v>0</v>
      </c>
      <c r="AN31" s="329">
        <f t="shared" si="18"/>
        <v>0</v>
      </c>
    </row>
    <row r="32" spans="1:40" ht="20.100000000000001" customHeight="1">
      <c r="A32" s="717" t="s">
        <v>114</v>
      </c>
      <c r="B32" s="718"/>
      <c r="C32" s="718"/>
      <c r="D32" s="719"/>
      <c r="E32" s="174">
        <f>E17</f>
        <v>14</v>
      </c>
      <c r="F32" s="182">
        <f>F17</f>
        <v>14</v>
      </c>
      <c r="G32" s="340">
        <f>E32+F32</f>
        <v>28</v>
      </c>
      <c r="H32" s="181">
        <f>H17</f>
        <v>11.68</v>
      </c>
      <c r="I32" s="182">
        <f t="shared" si="18"/>
        <v>11.61</v>
      </c>
      <c r="J32" s="343">
        <f t="shared" si="18"/>
        <v>23.29</v>
      </c>
      <c r="K32" s="181">
        <f t="shared" si="18"/>
        <v>83.428571428571431</v>
      </c>
      <c r="L32" s="181">
        <f t="shared" si="18"/>
        <v>82.928571428571431</v>
      </c>
      <c r="M32" s="343">
        <f>(J32/G32)*100</f>
        <v>83.178571428571431</v>
      </c>
      <c r="N32" s="355">
        <f t="shared" si="18"/>
        <v>0</v>
      </c>
      <c r="O32" s="348">
        <f t="shared" si="18"/>
        <v>0</v>
      </c>
      <c r="P32" s="329">
        <f t="shared" si="18"/>
        <v>0</v>
      </c>
      <c r="Q32" s="355">
        <f t="shared" si="18"/>
        <v>0</v>
      </c>
      <c r="R32" s="348">
        <f t="shared" si="18"/>
        <v>0</v>
      </c>
      <c r="S32" s="329">
        <f t="shared" si="18"/>
        <v>0</v>
      </c>
      <c r="T32" s="355">
        <f t="shared" si="18"/>
        <v>0</v>
      </c>
      <c r="U32" s="348">
        <f t="shared" si="18"/>
        <v>0</v>
      </c>
      <c r="V32" s="329">
        <f t="shared" si="18"/>
        <v>0</v>
      </c>
      <c r="W32" s="355">
        <f t="shared" si="18"/>
        <v>0</v>
      </c>
      <c r="X32" s="348">
        <f t="shared" si="18"/>
        <v>0</v>
      </c>
      <c r="Y32" s="329">
        <f t="shared" si="18"/>
        <v>0</v>
      </c>
      <c r="Z32" s="355">
        <f t="shared" si="18"/>
        <v>0</v>
      </c>
      <c r="AA32" s="348">
        <f t="shared" si="18"/>
        <v>0</v>
      </c>
      <c r="AB32" s="329">
        <f t="shared" si="18"/>
        <v>0</v>
      </c>
      <c r="AC32" s="355">
        <f t="shared" si="18"/>
        <v>0</v>
      </c>
      <c r="AD32" s="348">
        <f t="shared" si="18"/>
        <v>0</v>
      </c>
      <c r="AE32" s="329">
        <f t="shared" si="18"/>
        <v>0</v>
      </c>
      <c r="AF32" s="355">
        <f t="shared" si="18"/>
        <v>0</v>
      </c>
      <c r="AG32" s="348">
        <f t="shared" si="18"/>
        <v>1</v>
      </c>
      <c r="AH32" s="329">
        <f t="shared" si="18"/>
        <v>1</v>
      </c>
      <c r="AI32" s="355">
        <f t="shared" si="18"/>
        <v>0</v>
      </c>
      <c r="AJ32" s="348">
        <f t="shared" si="18"/>
        <v>0</v>
      </c>
      <c r="AK32" s="329">
        <f t="shared" si="18"/>
        <v>0</v>
      </c>
      <c r="AL32" s="355">
        <f t="shared" si="18"/>
        <v>0</v>
      </c>
      <c r="AM32" s="348">
        <f t="shared" si="18"/>
        <v>1</v>
      </c>
      <c r="AN32" s="329">
        <f t="shared" si="18"/>
        <v>1</v>
      </c>
    </row>
    <row r="33" spans="1:40" ht="20.100000000000001" customHeight="1">
      <c r="A33" s="717" t="s">
        <v>115</v>
      </c>
      <c r="B33" s="718"/>
      <c r="C33" s="718"/>
      <c r="D33" s="719"/>
      <c r="E33" s="174"/>
      <c r="F33" s="182"/>
      <c r="G33" s="340"/>
      <c r="H33" s="181"/>
      <c r="I33" s="182"/>
      <c r="J33" s="182"/>
      <c r="K33" s="182"/>
      <c r="L33" s="182"/>
      <c r="M33" s="173"/>
      <c r="N33" s="181"/>
      <c r="O33" s="182"/>
      <c r="P33" s="182"/>
      <c r="Q33" s="182"/>
      <c r="R33" s="182"/>
      <c r="S33" s="182"/>
      <c r="T33" s="182"/>
      <c r="U33" s="182"/>
      <c r="V33" s="183"/>
      <c r="W33" s="181"/>
      <c r="X33" s="182"/>
      <c r="Y33" s="182"/>
      <c r="Z33" s="182"/>
      <c r="AA33" s="182"/>
      <c r="AB33" s="182"/>
      <c r="AC33" s="182"/>
      <c r="AD33" s="182"/>
      <c r="AE33" s="183"/>
      <c r="AF33" s="174"/>
      <c r="AG33" s="182"/>
      <c r="AH33" s="182"/>
      <c r="AI33" s="182"/>
      <c r="AJ33" s="182"/>
      <c r="AK33" s="182"/>
      <c r="AL33" s="182"/>
      <c r="AM33" s="182"/>
      <c r="AN33" s="183"/>
    </row>
    <row r="34" spans="1:40" ht="20.100000000000001" customHeight="1">
      <c r="A34" s="717" t="s">
        <v>116</v>
      </c>
      <c r="B34" s="718"/>
      <c r="C34" s="718"/>
      <c r="D34" s="719"/>
      <c r="E34" s="174"/>
      <c r="F34" s="182"/>
      <c r="G34" s="340"/>
      <c r="H34" s="181"/>
      <c r="I34" s="182"/>
      <c r="J34" s="182"/>
      <c r="K34" s="182"/>
      <c r="L34" s="182"/>
      <c r="M34" s="173"/>
      <c r="N34" s="181"/>
      <c r="O34" s="182"/>
      <c r="P34" s="182"/>
      <c r="Q34" s="182"/>
      <c r="R34" s="182"/>
      <c r="S34" s="182"/>
      <c r="T34" s="182"/>
      <c r="U34" s="182"/>
      <c r="V34" s="183"/>
      <c r="W34" s="181"/>
      <c r="X34" s="182"/>
      <c r="Y34" s="182"/>
      <c r="Z34" s="182"/>
      <c r="AA34" s="182"/>
      <c r="AB34" s="182"/>
      <c r="AC34" s="182"/>
      <c r="AD34" s="182"/>
      <c r="AE34" s="183"/>
      <c r="AF34" s="174"/>
      <c r="AG34" s="182"/>
      <c r="AH34" s="182"/>
      <c r="AI34" s="182"/>
      <c r="AJ34" s="182"/>
      <c r="AK34" s="182"/>
      <c r="AL34" s="182"/>
      <c r="AM34" s="182"/>
      <c r="AN34" s="183"/>
    </row>
    <row r="35" spans="1:40" ht="20.100000000000001" customHeight="1" thickBot="1">
      <c r="A35" s="726" t="s">
        <v>48</v>
      </c>
      <c r="B35" s="727"/>
      <c r="C35" s="727"/>
      <c r="D35" s="728"/>
      <c r="E35" s="199"/>
      <c r="F35" s="200"/>
      <c r="G35" s="342"/>
      <c r="H35" s="202"/>
      <c r="I35" s="200"/>
      <c r="J35" s="200"/>
      <c r="K35" s="200"/>
      <c r="L35" s="200"/>
      <c r="M35" s="203"/>
      <c r="N35" s="202"/>
      <c r="O35" s="200"/>
      <c r="P35" s="200"/>
      <c r="Q35" s="200"/>
      <c r="R35" s="200"/>
      <c r="S35" s="200"/>
      <c r="T35" s="200"/>
      <c r="U35" s="200"/>
      <c r="V35" s="201"/>
      <c r="W35" s="202"/>
      <c r="X35" s="200"/>
      <c r="Y35" s="200"/>
      <c r="Z35" s="200"/>
      <c r="AA35" s="200"/>
      <c r="AB35" s="200"/>
      <c r="AC35" s="200"/>
      <c r="AD35" s="200"/>
      <c r="AE35" s="201"/>
      <c r="AF35" s="199"/>
      <c r="AG35" s="200"/>
      <c r="AH35" s="200"/>
      <c r="AI35" s="200"/>
      <c r="AJ35" s="200"/>
      <c r="AK35" s="200"/>
      <c r="AL35" s="200"/>
      <c r="AM35" s="200"/>
      <c r="AN35" s="201"/>
    </row>
    <row r="36" spans="1:40" ht="20.100000000000001" customHeight="1" thickTop="1" thickBot="1">
      <c r="A36" s="723" t="s">
        <v>4</v>
      </c>
      <c r="B36" s="724"/>
      <c r="C36" s="724"/>
      <c r="D36" s="725"/>
      <c r="E36" s="204">
        <f>SUM(E29:E35)</f>
        <v>90</v>
      </c>
      <c r="F36" s="204">
        <f>SUM(F29:F35)</f>
        <v>106</v>
      </c>
      <c r="G36" s="341">
        <f>SUM(E36:F36)</f>
        <v>196</v>
      </c>
      <c r="H36" s="205">
        <f>SUM(H29:H32)</f>
        <v>71.680000000000007</v>
      </c>
      <c r="I36" s="206">
        <f>SUM(I29:I32)</f>
        <v>98.21</v>
      </c>
      <c r="J36" s="344">
        <f>SUM(J29:J32)</f>
        <v>169.89</v>
      </c>
      <c r="K36" s="206">
        <f>(H36/E36)*100</f>
        <v>79.644444444444446</v>
      </c>
      <c r="L36" s="206">
        <f>(I36/F36)*100</f>
        <v>92.65094339622641</v>
      </c>
      <c r="M36" s="345">
        <f>(J36/G36)*100</f>
        <v>86.678571428571431</v>
      </c>
      <c r="N36" s="205">
        <f>SUM(N29:N35)</f>
        <v>11</v>
      </c>
      <c r="O36" s="206">
        <f t="shared" ref="O36:AN36" si="19">SUM(O29:O35)</f>
        <v>0</v>
      </c>
      <c r="P36" s="344">
        <f t="shared" si="19"/>
        <v>11</v>
      </c>
      <c r="Q36" s="206">
        <f t="shared" si="19"/>
        <v>0</v>
      </c>
      <c r="R36" s="206">
        <f t="shared" si="19"/>
        <v>0</v>
      </c>
      <c r="S36" s="344">
        <f t="shared" si="19"/>
        <v>0</v>
      </c>
      <c r="T36" s="206">
        <f t="shared" si="19"/>
        <v>11</v>
      </c>
      <c r="U36" s="206">
        <f t="shared" si="19"/>
        <v>0</v>
      </c>
      <c r="V36" s="346">
        <f t="shared" si="19"/>
        <v>11</v>
      </c>
      <c r="W36" s="205">
        <f t="shared" si="19"/>
        <v>0</v>
      </c>
      <c r="X36" s="206">
        <f t="shared" si="19"/>
        <v>0</v>
      </c>
      <c r="Y36" s="344">
        <f t="shared" si="19"/>
        <v>0</v>
      </c>
      <c r="Z36" s="206">
        <f t="shared" si="19"/>
        <v>0</v>
      </c>
      <c r="AA36" s="206">
        <f t="shared" si="19"/>
        <v>0</v>
      </c>
      <c r="AB36" s="344">
        <f t="shared" si="19"/>
        <v>0</v>
      </c>
      <c r="AC36" s="206">
        <f t="shared" si="19"/>
        <v>0</v>
      </c>
      <c r="AD36" s="206">
        <f t="shared" si="19"/>
        <v>0</v>
      </c>
      <c r="AE36" s="346">
        <f t="shared" si="19"/>
        <v>0</v>
      </c>
      <c r="AF36" s="204">
        <f t="shared" si="19"/>
        <v>2</v>
      </c>
      <c r="AG36" s="206">
        <f t="shared" si="19"/>
        <v>2</v>
      </c>
      <c r="AH36" s="344">
        <f t="shared" si="19"/>
        <v>4</v>
      </c>
      <c r="AI36" s="206">
        <f t="shared" si="19"/>
        <v>0</v>
      </c>
      <c r="AJ36" s="206">
        <f t="shared" si="19"/>
        <v>0</v>
      </c>
      <c r="AK36" s="344">
        <f t="shared" si="19"/>
        <v>0</v>
      </c>
      <c r="AL36" s="206">
        <f t="shared" si="19"/>
        <v>2</v>
      </c>
      <c r="AM36" s="206">
        <f t="shared" si="19"/>
        <v>2</v>
      </c>
      <c r="AN36" s="346">
        <f t="shared" si="19"/>
        <v>4</v>
      </c>
    </row>
    <row r="37" spans="1:40">
      <c r="A37" s="209" t="s">
        <v>63</v>
      </c>
      <c r="B37" s="153"/>
      <c r="C37" s="153"/>
      <c r="D37" s="153"/>
      <c r="E37" s="160"/>
      <c r="F37" s="160"/>
      <c r="G37" s="160"/>
      <c r="H37" s="160"/>
      <c r="I37" s="160"/>
      <c r="J37" s="160"/>
      <c r="K37" s="160"/>
      <c r="L37" s="160"/>
      <c r="M37" s="160"/>
      <c r="N37" s="160"/>
      <c r="O37" s="160"/>
      <c r="P37" s="160"/>
      <c r="Q37" s="160"/>
      <c r="R37" s="160"/>
      <c r="S37" s="160"/>
      <c r="T37" s="160"/>
      <c r="U37" s="160"/>
      <c r="V37" s="160"/>
      <c r="Y37" s="109" t="s">
        <v>144</v>
      </c>
    </row>
    <row r="38" spans="1:40">
      <c r="A38" s="672" t="s">
        <v>256</v>
      </c>
      <c r="B38" s="672"/>
      <c r="C38" s="672"/>
      <c r="D38" s="672"/>
      <c r="E38" s="672"/>
      <c r="F38" s="672"/>
      <c r="G38" s="672"/>
      <c r="H38" s="672"/>
      <c r="I38" s="672"/>
      <c r="J38" s="672"/>
      <c r="K38" s="672"/>
      <c r="L38" s="672"/>
      <c r="M38" s="672"/>
      <c r="N38" s="672"/>
      <c r="O38" s="672"/>
      <c r="P38" s="672"/>
      <c r="Q38" s="672"/>
      <c r="R38" s="672"/>
      <c r="S38" s="672"/>
      <c r="T38" s="672"/>
      <c r="U38" s="672"/>
      <c r="V38" s="672"/>
    </row>
    <row r="39" spans="1:40" ht="19.5" customHeight="1">
      <c r="A39" s="150" t="s">
        <v>252</v>
      </c>
      <c r="W39" s="349"/>
      <c r="X39" s="349"/>
      <c r="Y39" s="349"/>
      <c r="Z39" s="349"/>
      <c r="AA39" s="349"/>
      <c r="AC39" s="676" t="s">
        <v>315</v>
      </c>
      <c r="AD39" s="676"/>
      <c r="AE39" s="676"/>
      <c r="AF39" s="676"/>
      <c r="AG39" s="676"/>
      <c r="AH39" s="676"/>
      <c r="AI39" s="676"/>
      <c r="AJ39" s="676"/>
      <c r="AK39" s="676"/>
      <c r="AL39" s="676"/>
      <c r="AM39" s="112"/>
      <c r="AN39" s="112"/>
    </row>
    <row r="40" spans="1:40" ht="14.25" customHeight="1">
      <c r="A40" s="150" t="s">
        <v>291</v>
      </c>
      <c r="AC40" s="160"/>
      <c r="AD40" s="160"/>
      <c r="AE40" s="160"/>
      <c r="AF40" s="160"/>
      <c r="AG40" s="141" t="s">
        <v>140</v>
      </c>
      <c r="AH40" s="116"/>
      <c r="AI40" s="116"/>
      <c r="AJ40" s="116"/>
      <c r="AK40" s="116"/>
      <c r="AL40" s="116"/>
      <c r="AM40" s="116"/>
      <c r="AN40" s="116"/>
    </row>
    <row r="41" spans="1:40" ht="15" customHeight="1">
      <c r="A41" s="672" t="s">
        <v>306</v>
      </c>
      <c r="B41" s="672"/>
      <c r="C41" s="672"/>
      <c r="D41" s="672"/>
      <c r="E41" s="672"/>
      <c r="F41" s="672"/>
      <c r="G41" s="672"/>
      <c r="H41" s="672"/>
      <c r="I41" s="672"/>
      <c r="J41" s="672"/>
      <c r="K41" s="672"/>
      <c r="L41" s="672"/>
      <c r="M41" s="672"/>
      <c r="N41" s="672"/>
      <c r="O41" s="672"/>
      <c r="P41" s="672"/>
      <c r="Q41" s="672"/>
      <c r="R41" s="672"/>
      <c r="S41" s="672"/>
      <c r="T41" s="672"/>
      <c r="U41" s="672"/>
      <c r="V41" s="672"/>
      <c r="AD41" s="112"/>
      <c r="AF41" s="146"/>
      <c r="AH41" s="146"/>
      <c r="AI41" s="146"/>
      <c r="AJ41" s="144"/>
    </row>
    <row r="42" spans="1:40">
      <c r="A42" s="672"/>
      <c r="B42" s="672"/>
      <c r="C42" s="672"/>
      <c r="D42" s="672"/>
      <c r="E42" s="672"/>
      <c r="F42" s="672"/>
      <c r="G42" s="672"/>
      <c r="H42" s="672"/>
      <c r="I42" s="672"/>
      <c r="J42" s="672"/>
      <c r="K42" s="672"/>
      <c r="L42" s="672"/>
      <c r="M42" s="672"/>
      <c r="N42" s="672"/>
      <c r="O42" s="672"/>
      <c r="P42" s="672"/>
      <c r="Q42" s="672"/>
      <c r="R42" s="672"/>
      <c r="S42" s="672"/>
      <c r="T42" s="672"/>
      <c r="U42" s="672"/>
      <c r="V42" s="672"/>
    </row>
  </sheetData>
  <mergeCells count="62">
    <mergeCell ref="A41:V42"/>
    <mergeCell ref="A33:D33"/>
    <mergeCell ref="A34:D34"/>
    <mergeCell ref="A35:D35"/>
    <mergeCell ref="A36:D36"/>
    <mergeCell ref="A38:V38"/>
    <mergeCell ref="A13:B13"/>
    <mergeCell ref="K10:M10"/>
    <mergeCell ref="N10:P10"/>
    <mergeCell ref="AC39:AL39"/>
    <mergeCell ref="A26:B26"/>
    <mergeCell ref="A28:D28"/>
    <mergeCell ref="A29:D29"/>
    <mergeCell ref="A30:D30"/>
    <mergeCell ref="A31:D31"/>
    <mergeCell ref="A32:D32"/>
    <mergeCell ref="A25:B25"/>
    <mergeCell ref="A14:B14"/>
    <mergeCell ref="A15:B15"/>
    <mergeCell ref="A16:B16"/>
    <mergeCell ref="A17:B17"/>
    <mergeCell ref="A18:B18"/>
    <mergeCell ref="A19:B19"/>
    <mergeCell ref="A20:B20"/>
    <mergeCell ref="A21:B21"/>
    <mergeCell ref="A22:B22"/>
    <mergeCell ref="A23:B23"/>
    <mergeCell ref="A24:B24"/>
    <mergeCell ref="A12:B12"/>
    <mergeCell ref="AJ7:AN7"/>
    <mergeCell ref="A9:B11"/>
    <mergeCell ref="C9:C11"/>
    <mergeCell ref="D9:D11"/>
    <mergeCell ref="E9:G10"/>
    <mergeCell ref="H9:M9"/>
    <mergeCell ref="N9:V9"/>
    <mergeCell ref="W9:AE9"/>
    <mergeCell ref="AF9:AN9"/>
    <mergeCell ref="H10:J10"/>
    <mergeCell ref="AE7:AI7"/>
    <mergeCell ref="AC10:AE10"/>
    <mergeCell ref="AF10:AH10"/>
    <mergeCell ref="Z10:AB10"/>
    <mergeCell ref="AI10:AK10"/>
    <mergeCell ref="AL10:AN10"/>
    <mergeCell ref="W10:Y10"/>
    <mergeCell ref="C5:E5"/>
    <mergeCell ref="A7:B7"/>
    <mergeCell ref="C7:P7"/>
    <mergeCell ref="U7:X7"/>
    <mergeCell ref="Y7:AC7"/>
    <mergeCell ref="Q10:S10"/>
    <mergeCell ref="T10:V10"/>
    <mergeCell ref="B1:AN1"/>
    <mergeCell ref="A2:AN2"/>
    <mergeCell ref="A3:AN3"/>
    <mergeCell ref="G4:H4"/>
    <mergeCell ref="I4:J4"/>
    <mergeCell ref="L4:M4"/>
    <mergeCell ref="N4:U4"/>
    <mergeCell ref="W4:X4"/>
    <mergeCell ref="Y4:AF4"/>
  </mergeCells>
  <pageMargins left="0.47" right="0.12" top="0.36" bottom="0.23" header="0.3" footer="0.17"/>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AV95"/>
  <sheetViews>
    <sheetView showGridLines="0" zoomScale="85" zoomScaleNormal="85" workbookViewId="0">
      <selection activeCell="C8" sqref="C8:Q8"/>
    </sheetView>
  </sheetViews>
  <sheetFormatPr defaultColWidth="0" defaultRowHeight="16.5"/>
  <cols>
    <col min="1" max="1" width="4.140625" style="112" customWidth="1"/>
    <col min="2" max="2" width="32" style="112" customWidth="1"/>
    <col min="3" max="3" width="14.140625" style="112" customWidth="1"/>
    <col min="4" max="28" width="4.7109375" style="112" customWidth="1"/>
    <col min="29" max="29" width="8.42578125" style="112" customWidth="1"/>
    <col min="30" max="30" width="7.5703125" style="112" customWidth="1"/>
    <col min="31" max="31" width="9" style="112" customWidth="1"/>
    <col min="32" max="32" width="7" style="112" customWidth="1"/>
    <col min="33" max="33" width="5.42578125" style="112" customWidth="1"/>
    <col min="34" max="34" width="6.85546875" style="112" customWidth="1"/>
    <col min="35" max="36" width="6.5703125" style="112" customWidth="1"/>
    <col min="37" max="38" width="10.28515625" style="112" hidden="1" customWidth="1"/>
    <col min="39" max="39" width="33.7109375" style="361" hidden="1" customWidth="1"/>
    <col min="40" max="40" width="33.42578125" style="361" hidden="1" customWidth="1"/>
    <col min="41" max="41" width="33.28515625" style="361" hidden="1" customWidth="1"/>
    <col min="42" max="42" width="29.85546875" style="361" hidden="1" customWidth="1"/>
    <col min="43" max="43" width="13.42578125" style="361" hidden="1" customWidth="1"/>
    <col min="44" max="44" width="35.7109375" style="361" hidden="1" customWidth="1"/>
    <col min="45" max="16384" width="10.28515625" style="112" hidden="1"/>
  </cols>
  <sheetData>
    <row r="1" spans="1:48" ht="13.5" customHeight="1">
      <c r="A1" s="108"/>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10"/>
      <c r="AF1" s="111"/>
      <c r="AG1" s="111"/>
      <c r="AH1" s="111"/>
      <c r="AI1" s="111"/>
      <c r="AJ1" s="111"/>
      <c r="AM1" s="359"/>
      <c r="AN1" s="359"/>
      <c r="AO1" s="360"/>
      <c r="AP1" s="360"/>
      <c r="AQ1" s="360" t="s">
        <v>349</v>
      </c>
      <c r="AR1" s="361" t="s">
        <v>216</v>
      </c>
    </row>
    <row r="2" spans="1:48" ht="19.5" customHeight="1">
      <c r="A2" s="547" t="s">
        <v>253</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M2" s="360"/>
      <c r="AN2" s="360"/>
      <c r="AO2" s="360"/>
      <c r="AP2" s="360"/>
      <c r="AQ2" s="362" t="s">
        <v>350</v>
      </c>
      <c r="AR2" s="362" t="s">
        <v>350</v>
      </c>
      <c r="AT2" s="362" t="s">
        <v>350</v>
      </c>
      <c r="AV2" s="362" t="s">
        <v>350</v>
      </c>
    </row>
    <row r="3" spans="1:48" ht="19.5" customHeight="1">
      <c r="A3" s="551" t="s">
        <v>263</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M3" s="360"/>
      <c r="AN3" s="360"/>
      <c r="AO3" s="360" t="s">
        <v>351</v>
      </c>
      <c r="AP3" s="360" t="s">
        <v>349</v>
      </c>
      <c r="AQ3" s="360">
        <v>7</v>
      </c>
      <c r="AR3" s="361" t="s">
        <v>323</v>
      </c>
      <c r="AT3" s="361" t="s">
        <v>397</v>
      </c>
      <c r="AV3" s="361" t="s">
        <v>334</v>
      </c>
    </row>
    <row r="4" spans="1:48" ht="6.75" customHeigh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M4" s="360" t="s">
        <v>207</v>
      </c>
      <c r="AN4" s="360" t="s">
        <v>352</v>
      </c>
      <c r="AO4" s="362" t="s">
        <v>350</v>
      </c>
      <c r="AP4" s="362" t="s">
        <v>350</v>
      </c>
      <c r="AQ4" s="360">
        <v>7</v>
      </c>
      <c r="AR4" s="361" t="s">
        <v>324</v>
      </c>
      <c r="AT4" s="361" t="s">
        <v>398</v>
      </c>
      <c r="AV4" s="361" t="s">
        <v>409</v>
      </c>
    </row>
    <row r="5" spans="1:48" ht="6.75"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M5" s="362" t="s">
        <v>350</v>
      </c>
      <c r="AN5" s="362" t="s">
        <v>350</v>
      </c>
      <c r="AO5" s="360" t="s">
        <v>353</v>
      </c>
      <c r="AP5" s="361">
        <v>1</v>
      </c>
      <c r="AQ5" s="360">
        <v>8</v>
      </c>
      <c r="AR5" s="361" t="s">
        <v>325</v>
      </c>
      <c r="AT5" s="361" t="s">
        <v>399</v>
      </c>
      <c r="AV5" s="361" t="s">
        <v>410</v>
      </c>
    </row>
    <row r="6" spans="1:48" ht="26.25" customHeight="1">
      <c r="A6" s="113"/>
      <c r="B6" s="356" t="s">
        <v>344</v>
      </c>
      <c r="C6" s="484">
        <v>309766</v>
      </c>
      <c r="D6" s="485"/>
      <c r="E6" s="486"/>
      <c r="F6" s="268"/>
      <c r="G6" s="268"/>
      <c r="H6" s="268" t="s">
        <v>416</v>
      </c>
      <c r="I6" s="268"/>
      <c r="J6" s="268"/>
      <c r="K6" s="484" t="s">
        <v>354</v>
      </c>
      <c r="L6" s="485"/>
      <c r="M6" s="485"/>
      <c r="N6" s="485"/>
      <c r="O6" s="486"/>
      <c r="P6" s="268"/>
      <c r="Q6" s="518" t="s">
        <v>346</v>
      </c>
      <c r="R6" s="518"/>
      <c r="S6" s="518"/>
      <c r="T6" s="518"/>
      <c r="U6" s="518"/>
      <c r="V6" s="518"/>
      <c r="W6" s="519"/>
      <c r="X6" s="484" t="s">
        <v>402</v>
      </c>
      <c r="Y6" s="485"/>
      <c r="Z6" s="485"/>
      <c r="AA6" s="485"/>
      <c r="AB6" s="485"/>
      <c r="AC6" s="486"/>
      <c r="AD6" s="268"/>
      <c r="AE6" s="268"/>
      <c r="AF6" s="268"/>
      <c r="AG6" s="268"/>
      <c r="AH6" s="268"/>
      <c r="AI6" s="113"/>
      <c r="AJ6" s="113"/>
      <c r="AM6" s="360" t="s">
        <v>354</v>
      </c>
      <c r="AN6" s="360" t="s">
        <v>355</v>
      </c>
      <c r="AO6" s="360" t="s">
        <v>356</v>
      </c>
      <c r="AP6" s="361">
        <v>2</v>
      </c>
      <c r="AQ6" s="360">
        <v>8</v>
      </c>
      <c r="AR6" s="361" t="s">
        <v>326</v>
      </c>
      <c r="AT6" s="361" t="s">
        <v>400</v>
      </c>
      <c r="AV6" s="361" t="s">
        <v>411</v>
      </c>
    </row>
    <row r="7" spans="1:48" ht="6.75" customHeight="1">
      <c r="A7" s="113"/>
      <c r="B7" s="267"/>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113"/>
      <c r="AJ7" s="113"/>
      <c r="AM7" s="360" t="s">
        <v>357</v>
      </c>
      <c r="AN7" s="360" t="s">
        <v>358</v>
      </c>
      <c r="AO7" s="360" t="s">
        <v>359</v>
      </c>
      <c r="AP7" s="361">
        <v>3</v>
      </c>
      <c r="AQ7" s="360">
        <v>9</v>
      </c>
      <c r="AR7" s="361" t="s">
        <v>327</v>
      </c>
      <c r="AT7" s="361" t="s">
        <v>401</v>
      </c>
      <c r="AV7" s="361" t="s">
        <v>412</v>
      </c>
    </row>
    <row r="8" spans="1:48" ht="27" customHeight="1">
      <c r="A8" s="114"/>
      <c r="B8" s="269" t="s">
        <v>345</v>
      </c>
      <c r="C8" s="488" t="s">
        <v>334</v>
      </c>
      <c r="D8" s="489"/>
      <c r="E8" s="489"/>
      <c r="F8" s="489"/>
      <c r="G8" s="489"/>
      <c r="H8" s="489"/>
      <c r="I8" s="489"/>
      <c r="J8" s="489"/>
      <c r="K8" s="489"/>
      <c r="L8" s="489"/>
      <c r="M8" s="489"/>
      <c r="N8" s="489"/>
      <c r="O8" s="489"/>
      <c r="P8" s="489"/>
      <c r="Q8" s="490"/>
      <c r="R8" s="270"/>
      <c r="S8" s="270"/>
      <c r="T8" s="502" t="s">
        <v>347</v>
      </c>
      <c r="U8" s="502"/>
      <c r="V8" s="502"/>
      <c r="W8" s="503"/>
      <c r="X8" s="561">
        <v>9</v>
      </c>
      <c r="Y8" s="561"/>
      <c r="Z8" s="502" t="s">
        <v>348</v>
      </c>
      <c r="AA8" s="502"/>
      <c r="AB8" s="502"/>
      <c r="AD8" s="484" t="s">
        <v>443</v>
      </c>
      <c r="AE8" s="485"/>
      <c r="AF8" s="485"/>
      <c r="AG8" s="485"/>
      <c r="AH8" s="485"/>
      <c r="AI8" s="486"/>
      <c r="AJ8" s="114"/>
      <c r="AM8" s="360" t="s">
        <v>360</v>
      </c>
      <c r="AN8" s="361" t="s">
        <v>361</v>
      </c>
      <c r="AO8" s="360" t="s">
        <v>362</v>
      </c>
      <c r="AP8" s="361">
        <v>4</v>
      </c>
      <c r="AQ8" s="360">
        <v>9</v>
      </c>
      <c r="AR8" s="361" t="s">
        <v>443</v>
      </c>
      <c r="AT8" s="361" t="s">
        <v>402</v>
      </c>
      <c r="AV8" s="361" t="s">
        <v>413</v>
      </c>
    </row>
    <row r="9" spans="1:48" ht="6" customHeight="1" thickBot="1">
      <c r="AM9" s="360" t="s">
        <v>363</v>
      </c>
      <c r="AN9" s="361" t="s">
        <v>364</v>
      </c>
      <c r="AO9" s="360" t="s">
        <v>365</v>
      </c>
      <c r="AP9" s="361">
        <v>5</v>
      </c>
      <c r="AQ9" s="361">
        <v>10</v>
      </c>
      <c r="AR9" s="361" t="s">
        <v>328</v>
      </c>
      <c r="AT9" s="361" t="s">
        <v>403</v>
      </c>
      <c r="AV9" s="361" t="s">
        <v>414</v>
      </c>
    </row>
    <row r="10" spans="1:48" ht="20.25" customHeight="1" thickBot="1">
      <c r="A10" s="552" t="s">
        <v>288</v>
      </c>
      <c r="B10" s="553"/>
      <c r="C10" s="554"/>
      <c r="D10" s="548" t="s">
        <v>274</v>
      </c>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50"/>
      <c r="AC10" s="562" t="s">
        <v>145</v>
      </c>
      <c r="AD10" s="562"/>
      <c r="AE10" s="530" t="s">
        <v>190</v>
      </c>
      <c r="AF10" s="531"/>
      <c r="AG10" s="531"/>
      <c r="AH10" s="531"/>
      <c r="AI10" s="531"/>
      <c r="AJ10" s="532"/>
      <c r="AM10" s="360" t="s">
        <v>366</v>
      </c>
      <c r="AN10" s="361" t="s">
        <v>367</v>
      </c>
      <c r="AO10" s="360" t="s">
        <v>368</v>
      </c>
      <c r="AP10" s="361">
        <v>6</v>
      </c>
      <c r="AQ10" s="361">
        <v>10</v>
      </c>
      <c r="AR10" s="361" t="s">
        <v>369</v>
      </c>
      <c r="AT10" s="361" t="s">
        <v>404</v>
      </c>
      <c r="AV10" s="361" t="s">
        <v>415</v>
      </c>
    </row>
    <row r="11" spans="1:48" ht="19.5" customHeight="1" thickBot="1">
      <c r="A11" s="555"/>
      <c r="B11" s="556"/>
      <c r="C11" s="557"/>
      <c r="D11" s="378" t="s">
        <v>2</v>
      </c>
      <c r="E11" s="379" t="s">
        <v>109</v>
      </c>
      <c r="F11" s="379" t="s">
        <v>318</v>
      </c>
      <c r="G11" s="379" t="s">
        <v>319</v>
      </c>
      <c r="H11" s="380" t="s">
        <v>3</v>
      </c>
      <c r="I11" s="378" t="s">
        <v>2</v>
      </c>
      <c r="J11" s="379" t="s">
        <v>109</v>
      </c>
      <c r="K11" s="379" t="s">
        <v>318</v>
      </c>
      <c r="L11" s="379" t="s">
        <v>319</v>
      </c>
      <c r="M11" s="380" t="s">
        <v>3</v>
      </c>
      <c r="N11" s="378" t="s">
        <v>2</v>
      </c>
      <c r="O11" s="379" t="s">
        <v>109</v>
      </c>
      <c r="P11" s="379" t="s">
        <v>318</v>
      </c>
      <c r="Q11" s="379" t="s">
        <v>319</v>
      </c>
      <c r="R11" s="380" t="s">
        <v>3</v>
      </c>
      <c r="S11" s="378" t="s">
        <v>2</v>
      </c>
      <c r="T11" s="379" t="s">
        <v>109</v>
      </c>
      <c r="U11" s="379" t="s">
        <v>318</v>
      </c>
      <c r="V11" s="379" t="s">
        <v>319</v>
      </c>
      <c r="W11" s="380" t="s">
        <v>3</v>
      </c>
      <c r="X11" s="378" t="s">
        <v>2</v>
      </c>
      <c r="Y11" s="379" t="s">
        <v>109</v>
      </c>
      <c r="Z11" s="379" t="s">
        <v>318</v>
      </c>
      <c r="AA11" s="379" t="s">
        <v>319</v>
      </c>
      <c r="AB11" s="380" t="s">
        <v>3</v>
      </c>
      <c r="AC11" s="563"/>
      <c r="AD11" s="563"/>
      <c r="AE11" s="533"/>
      <c r="AF11" s="534"/>
      <c r="AG11" s="534"/>
      <c r="AH11" s="534"/>
      <c r="AI11" s="534"/>
      <c r="AJ11" s="535"/>
      <c r="AM11" s="360" t="s">
        <v>370</v>
      </c>
      <c r="AN11" s="361" t="s">
        <v>371</v>
      </c>
      <c r="AO11" s="360" t="s">
        <v>372</v>
      </c>
      <c r="AP11" s="360">
        <v>7</v>
      </c>
      <c r="AQ11" s="360">
        <v>11</v>
      </c>
      <c r="AR11" s="361" t="s">
        <v>312</v>
      </c>
      <c r="AT11" s="361" t="s">
        <v>405</v>
      </c>
      <c r="AV11" s="361"/>
    </row>
    <row r="12" spans="1:48" ht="24.75" customHeight="1">
      <c r="A12" s="555"/>
      <c r="B12" s="556"/>
      <c r="C12" s="557"/>
      <c r="D12" s="387">
        <v>1</v>
      </c>
      <c r="E12" s="388">
        <v>2</v>
      </c>
      <c r="F12" s="388">
        <v>3</v>
      </c>
      <c r="G12" s="388">
        <v>4</v>
      </c>
      <c r="H12" s="389">
        <v>5</v>
      </c>
      <c r="I12" s="390">
        <v>8</v>
      </c>
      <c r="J12" s="388">
        <v>9</v>
      </c>
      <c r="K12" s="388">
        <v>10</v>
      </c>
      <c r="L12" s="388">
        <v>11</v>
      </c>
      <c r="M12" s="391">
        <v>12</v>
      </c>
      <c r="N12" s="387">
        <v>15</v>
      </c>
      <c r="O12" s="388">
        <v>16</v>
      </c>
      <c r="P12" s="388">
        <v>17</v>
      </c>
      <c r="Q12" s="388">
        <v>18</v>
      </c>
      <c r="R12" s="389">
        <v>19</v>
      </c>
      <c r="S12" s="390">
        <v>22</v>
      </c>
      <c r="T12" s="388">
        <v>23</v>
      </c>
      <c r="U12" s="388">
        <v>24</v>
      </c>
      <c r="V12" s="388">
        <v>25</v>
      </c>
      <c r="W12" s="391">
        <v>26</v>
      </c>
      <c r="X12" s="387">
        <v>29</v>
      </c>
      <c r="Y12" s="388">
        <v>30</v>
      </c>
      <c r="Z12" s="388"/>
      <c r="AA12" s="391"/>
      <c r="AB12" s="389"/>
      <c r="AC12" s="526" t="s">
        <v>5</v>
      </c>
      <c r="AD12" s="528" t="s">
        <v>6</v>
      </c>
      <c r="AE12" s="533"/>
      <c r="AF12" s="534"/>
      <c r="AG12" s="534"/>
      <c r="AH12" s="534"/>
      <c r="AI12" s="534"/>
      <c r="AJ12" s="535"/>
      <c r="AM12" s="360" t="s">
        <v>373</v>
      </c>
      <c r="AN12" s="361" t="s">
        <v>374</v>
      </c>
      <c r="AO12" s="360" t="s">
        <v>375</v>
      </c>
      <c r="AP12" s="360">
        <v>8</v>
      </c>
      <c r="AQ12" s="360">
        <v>11</v>
      </c>
      <c r="AR12" s="361" t="s">
        <v>376</v>
      </c>
      <c r="AT12" s="361" t="s">
        <v>406</v>
      </c>
      <c r="AV12" s="361"/>
    </row>
    <row r="13" spans="1:48" ht="6" customHeight="1" thickBot="1">
      <c r="A13" s="558"/>
      <c r="B13" s="559"/>
      <c r="C13" s="560"/>
      <c r="D13" s="382"/>
      <c r="E13" s="383"/>
      <c r="F13" s="381"/>
      <c r="G13" s="383"/>
      <c r="H13" s="384"/>
      <c r="I13" s="385"/>
      <c r="J13" s="383"/>
      <c r="K13" s="383"/>
      <c r="L13" s="383"/>
      <c r="M13" s="386"/>
      <c r="N13" s="382"/>
      <c r="O13" s="383"/>
      <c r="P13" s="383"/>
      <c r="Q13" s="383"/>
      <c r="R13" s="384"/>
      <c r="S13" s="385"/>
      <c r="T13" s="383"/>
      <c r="U13" s="383"/>
      <c r="V13" s="383"/>
      <c r="W13" s="386"/>
      <c r="X13" s="382"/>
      <c r="Y13" s="383"/>
      <c r="Z13" s="383"/>
      <c r="AA13" s="386"/>
      <c r="AB13" s="384"/>
      <c r="AC13" s="527"/>
      <c r="AD13" s="529"/>
      <c r="AE13" s="536"/>
      <c r="AF13" s="537"/>
      <c r="AG13" s="537"/>
      <c r="AH13" s="537"/>
      <c r="AI13" s="537"/>
      <c r="AJ13" s="538"/>
      <c r="AM13" s="360" t="s">
        <v>377</v>
      </c>
      <c r="AN13" s="361" t="s">
        <v>378</v>
      </c>
      <c r="AO13" s="360" t="s">
        <v>379</v>
      </c>
      <c r="AP13" s="360">
        <v>9</v>
      </c>
      <c r="AQ13" s="361">
        <v>12</v>
      </c>
      <c r="AR13" s="361" t="s">
        <v>312</v>
      </c>
      <c r="AT13" s="361" t="s">
        <v>407</v>
      </c>
      <c r="AV13" s="361"/>
    </row>
    <row r="14" spans="1:48" ht="21.95" customHeight="1" thickBot="1">
      <c r="A14" s="392">
        <f>IF(B14="","",1)</f>
        <v>1</v>
      </c>
      <c r="B14" s="632" t="s">
        <v>418</v>
      </c>
      <c r="C14" s="633" t="s">
        <v>418</v>
      </c>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66">
        <f>IF(B14="","",COUNTIF(D14:AB14,"X"))</f>
        <v>0</v>
      </c>
      <c r="AD14" s="367">
        <f>IF(B14="","",COUNTIF(D14:AB14,"T"))</f>
        <v>0</v>
      </c>
      <c r="AE14" s="544"/>
      <c r="AF14" s="545"/>
      <c r="AG14" s="545"/>
      <c r="AH14" s="545"/>
      <c r="AI14" s="545"/>
      <c r="AJ14" s="546"/>
      <c r="AM14" s="360" t="s">
        <v>380</v>
      </c>
      <c r="AN14" s="361" t="s">
        <v>381</v>
      </c>
      <c r="AO14" s="360" t="s">
        <v>382</v>
      </c>
      <c r="AP14" s="361">
        <v>10</v>
      </c>
      <c r="AQ14" s="361">
        <v>12</v>
      </c>
      <c r="AR14" s="361" t="s">
        <v>376</v>
      </c>
      <c r="AT14" s="361" t="s">
        <v>408</v>
      </c>
      <c r="AV14" s="361"/>
    </row>
    <row r="15" spans="1:48" ht="21.95" customHeight="1" thickBot="1">
      <c r="A15" s="393">
        <f>IF(B15="","",A14+1)</f>
        <v>2</v>
      </c>
      <c r="B15" s="634" t="s">
        <v>419</v>
      </c>
      <c r="C15" s="635" t="s">
        <v>419</v>
      </c>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66">
        <f t="shared" ref="AC15:AC34" si="0">IF(B15="","",COUNTIF(D15:AB15,"X"))</f>
        <v>0</v>
      </c>
      <c r="AD15" s="367">
        <f t="shared" ref="AD15:AD34" si="1">IF(B15="","",COUNTIF(D15:AB15,"T"))</f>
        <v>0</v>
      </c>
      <c r="AE15" s="506"/>
      <c r="AF15" s="507"/>
      <c r="AG15" s="507"/>
      <c r="AH15" s="507"/>
      <c r="AI15" s="507"/>
      <c r="AJ15" s="508"/>
      <c r="AM15" s="360" t="s">
        <v>383</v>
      </c>
      <c r="AN15" s="360" t="s">
        <v>384</v>
      </c>
      <c r="AO15" s="360" t="s">
        <v>385</v>
      </c>
      <c r="AP15" s="360">
        <v>11</v>
      </c>
      <c r="AQ15" s="360"/>
    </row>
    <row r="16" spans="1:48" ht="21.95" customHeight="1" thickBot="1">
      <c r="A16" s="393">
        <f t="shared" ref="A16:A34" si="2">IF(B16="","",A15+1)</f>
        <v>3</v>
      </c>
      <c r="B16" s="634" t="s">
        <v>420</v>
      </c>
      <c r="C16" s="635" t="s">
        <v>420</v>
      </c>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66">
        <f t="shared" si="0"/>
        <v>0</v>
      </c>
      <c r="AD16" s="367">
        <f t="shared" si="1"/>
        <v>0</v>
      </c>
      <c r="AE16" s="506"/>
      <c r="AF16" s="507"/>
      <c r="AG16" s="507"/>
      <c r="AH16" s="507"/>
      <c r="AI16" s="507"/>
      <c r="AJ16" s="508"/>
      <c r="AM16" s="360" t="s">
        <v>386</v>
      </c>
      <c r="AN16" s="360" t="s">
        <v>387</v>
      </c>
      <c r="AO16" s="360" t="s">
        <v>444</v>
      </c>
      <c r="AP16" s="361">
        <v>12</v>
      </c>
      <c r="AQ16" s="360"/>
    </row>
    <row r="17" spans="1:43" ht="21.95" customHeight="1" thickBot="1">
      <c r="A17" s="393">
        <f t="shared" si="2"/>
        <v>4</v>
      </c>
      <c r="B17" s="634" t="s">
        <v>421</v>
      </c>
      <c r="C17" s="635" t="s">
        <v>421</v>
      </c>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66">
        <f t="shared" si="0"/>
        <v>0</v>
      </c>
      <c r="AD17" s="367">
        <f t="shared" si="1"/>
        <v>0</v>
      </c>
      <c r="AE17" s="506"/>
      <c r="AF17" s="507"/>
      <c r="AG17" s="507"/>
      <c r="AH17" s="507"/>
      <c r="AI17" s="507"/>
      <c r="AJ17" s="508"/>
      <c r="AM17" s="360" t="s">
        <v>388</v>
      </c>
      <c r="AN17" s="360" t="s">
        <v>389</v>
      </c>
      <c r="AO17" s="360"/>
      <c r="AP17" s="360"/>
      <c r="AQ17" s="360"/>
    </row>
    <row r="18" spans="1:43" ht="21.95" customHeight="1" thickBot="1">
      <c r="A18" s="393">
        <f t="shared" si="2"/>
        <v>5</v>
      </c>
      <c r="B18" s="634" t="s">
        <v>422</v>
      </c>
      <c r="C18" s="635" t="s">
        <v>422</v>
      </c>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66">
        <f t="shared" si="0"/>
        <v>0</v>
      </c>
      <c r="AD18" s="367">
        <f t="shared" si="1"/>
        <v>0</v>
      </c>
      <c r="AE18" s="506"/>
      <c r="AF18" s="507"/>
      <c r="AG18" s="507"/>
      <c r="AH18" s="507"/>
      <c r="AI18" s="507"/>
      <c r="AJ18" s="508"/>
      <c r="AM18" s="360" t="s">
        <v>390</v>
      </c>
      <c r="AN18" s="360" t="s">
        <v>391</v>
      </c>
      <c r="AO18" s="360"/>
      <c r="AP18" s="360"/>
      <c r="AQ18" s="360"/>
    </row>
    <row r="19" spans="1:43" ht="21.95" customHeight="1" thickBot="1">
      <c r="A19" s="393">
        <f t="shared" si="2"/>
        <v>6</v>
      </c>
      <c r="B19" s="634" t="s">
        <v>423</v>
      </c>
      <c r="C19" s="635" t="s">
        <v>423</v>
      </c>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66">
        <f t="shared" si="0"/>
        <v>0</v>
      </c>
      <c r="AD19" s="367">
        <f t="shared" si="1"/>
        <v>0</v>
      </c>
      <c r="AE19" s="506"/>
      <c r="AF19" s="507"/>
      <c r="AG19" s="507"/>
      <c r="AH19" s="507"/>
      <c r="AI19" s="507"/>
      <c r="AJ19" s="508"/>
      <c r="AM19" s="360" t="s">
        <v>392</v>
      </c>
      <c r="AN19" s="360" t="s">
        <v>393</v>
      </c>
      <c r="AO19" s="360"/>
      <c r="AP19" s="360"/>
    </row>
    <row r="20" spans="1:43" ht="21.95" customHeight="1" thickBot="1">
      <c r="A20" s="393">
        <f t="shared" si="2"/>
        <v>7</v>
      </c>
      <c r="B20" s="634" t="s">
        <v>424</v>
      </c>
      <c r="C20" s="635" t="s">
        <v>424</v>
      </c>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66">
        <f t="shared" si="0"/>
        <v>0</v>
      </c>
      <c r="AD20" s="367">
        <f t="shared" si="1"/>
        <v>0</v>
      </c>
      <c r="AE20" s="506"/>
      <c r="AF20" s="507"/>
      <c r="AG20" s="507"/>
      <c r="AH20" s="507"/>
      <c r="AI20" s="507"/>
      <c r="AJ20" s="508"/>
      <c r="AM20" s="360" t="s">
        <v>394</v>
      </c>
      <c r="AN20" s="360" t="s">
        <v>395</v>
      </c>
      <c r="AO20" s="360"/>
      <c r="AP20" s="360"/>
    </row>
    <row r="21" spans="1:43" ht="21.95" customHeight="1" thickBot="1">
      <c r="A21" s="393">
        <f t="shared" si="2"/>
        <v>8</v>
      </c>
      <c r="B21" s="634" t="s">
        <v>425</v>
      </c>
      <c r="C21" s="635" t="s">
        <v>425</v>
      </c>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66">
        <f t="shared" si="0"/>
        <v>0</v>
      </c>
      <c r="AD21" s="367">
        <f t="shared" si="1"/>
        <v>0</v>
      </c>
      <c r="AE21" s="506"/>
      <c r="AF21" s="507"/>
      <c r="AG21" s="507"/>
      <c r="AH21" s="507"/>
      <c r="AI21" s="507"/>
      <c r="AJ21" s="508"/>
      <c r="AM21" s="360"/>
      <c r="AN21" s="360" t="s">
        <v>396</v>
      </c>
      <c r="AO21" s="360"/>
      <c r="AP21" s="360"/>
      <c r="AQ21" s="360"/>
    </row>
    <row r="22" spans="1:43" ht="21.95" customHeight="1" thickBot="1">
      <c r="A22" s="393">
        <f t="shared" si="2"/>
        <v>9</v>
      </c>
      <c r="B22" s="634" t="s">
        <v>426</v>
      </c>
      <c r="C22" s="635" t="s">
        <v>426</v>
      </c>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66">
        <f t="shared" si="0"/>
        <v>0</v>
      </c>
      <c r="AD22" s="367">
        <f t="shared" si="1"/>
        <v>0</v>
      </c>
      <c r="AE22" s="506"/>
      <c r="AF22" s="507"/>
      <c r="AG22" s="507"/>
      <c r="AH22" s="507"/>
      <c r="AI22" s="507"/>
      <c r="AJ22" s="508"/>
      <c r="AM22" s="360"/>
      <c r="AN22" s="360"/>
      <c r="AO22" s="360"/>
      <c r="AP22" s="360"/>
      <c r="AQ22" s="360"/>
    </row>
    <row r="23" spans="1:43" ht="21.95" customHeight="1" thickBot="1">
      <c r="A23" s="393">
        <f t="shared" si="2"/>
        <v>10</v>
      </c>
      <c r="B23" s="634" t="s">
        <v>427</v>
      </c>
      <c r="C23" s="635" t="s">
        <v>427</v>
      </c>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66">
        <f t="shared" si="0"/>
        <v>0</v>
      </c>
      <c r="AD23" s="367">
        <f t="shared" si="1"/>
        <v>0</v>
      </c>
      <c r="AE23" s="506"/>
      <c r="AF23" s="507"/>
      <c r="AG23" s="507"/>
      <c r="AH23" s="507"/>
      <c r="AI23" s="507"/>
      <c r="AJ23" s="508"/>
      <c r="AM23" s="360"/>
      <c r="AN23" s="360"/>
      <c r="AO23" s="360"/>
      <c r="AP23" s="360"/>
      <c r="AQ23" s="360"/>
    </row>
    <row r="24" spans="1:43" ht="21.95" customHeight="1" thickBot="1">
      <c r="A24" s="393">
        <f t="shared" si="2"/>
        <v>11</v>
      </c>
      <c r="B24" s="634" t="s">
        <v>428</v>
      </c>
      <c r="C24" s="635" t="s">
        <v>428</v>
      </c>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66">
        <f t="shared" si="0"/>
        <v>0</v>
      </c>
      <c r="AD24" s="367">
        <f t="shared" si="1"/>
        <v>0</v>
      </c>
      <c r="AE24" s="506"/>
      <c r="AF24" s="507"/>
      <c r="AG24" s="507"/>
      <c r="AH24" s="507"/>
      <c r="AI24" s="507"/>
      <c r="AJ24" s="508"/>
      <c r="AM24" s="360"/>
      <c r="AN24" s="360"/>
      <c r="AO24" s="360"/>
      <c r="AP24" s="360"/>
      <c r="AQ24" s="360"/>
    </row>
    <row r="25" spans="1:43" ht="21.95" customHeight="1" thickBot="1">
      <c r="A25" s="393">
        <f t="shared" si="2"/>
        <v>12</v>
      </c>
      <c r="B25" s="636" t="s">
        <v>429</v>
      </c>
      <c r="C25" s="637" t="s">
        <v>429</v>
      </c>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66">
        <f t="shared" si="0"/>
        <v>0</v>
      </c>
      <c r="AD25" s="367">
        <f t="shared" si="1"/>
        <v>0</v>
      </c>
      <c r="AE25" s="523"/>
      <c r="AF25" s="524"/>
      <c r="AG25" s="524"/>
      <c r="AH25" s="524"/>
      <c r="AI25" s="524"/>
      <c r="AJ25" s="525"/>
      <c r="AM25" s="360"/>
      <c r="AN25" s="360"/>
      <c r="AO25" s="360"/>
      <c r="AP25" s="360"/>
      <c r="AQ25" s="360"/>
    </row>
    <row r="26" spans="1:43" ht="21.95" customHeight="1" thickBot="1">
      <c r="A26" s="393">
        <f t="shared" si="2"/>
        <v>13</v>
      </c>
      <c r="B26" s="636" t="s">
        <v>430</v>
      </c>
      <c r="C26" s="637" t="s">
        <v>430</v>
      </c>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66">
        <f t="shared" si="0"/>
        <v>0</v>
      </c>
      <c r="AD26" s="367">
        <f t="shared" si="1"/>
        <v>0</v>
      </c>
      <c r="AE26" s="506"/>
      <c r="AF26" s="507"/>
      <c r="AG26" s="507"/>
      <c r="AH26" s="507"/>
      <c r="AI26" s="507"/>
      <c r="AJ26" s="508"/>
      <c r="AM26" s="360"/>
      <c r="AN26" s="360"/>
      <c r="AO26" s="360"/>
    </row>
    <row r="27" spans="1:43" ht="21.95" customHeight="1" thickBot="1">
      <c r="A27" s="393">
        <f t="shared" si="2"/>
        <v>14</v>
      </c>
      <c r="B27" s="636" t="s">
        <v>431</v>
      </c>
      <c r="C27" s="637" t="s">
        <v>431</v>
      </c>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66">
        <f t="shared" si="0"/>
        <v>0</v>
      </c>
      <c r="AD27" s="367">
        <f t="shared" si="1"/>
        <v>0</v>
      </c>
      <c r="AE27" s="506"/>
      <c r="AF27" s="507"/>
      <c r="AG27" s="507"/>
      <c r="AH27" s="507"/>
      <c r="AI27" s="507"/>
      <c r="AJ27" s="508"/>
      <c r="AO27" s="360"/>
    </row>
    <row r="28" spans="1:43" ht="21.95" customHeight="1" thickBot="1">
      <c r="A28" s="393">
        <f t="shared" si="2"/>
        <v>15</v>
      </c>
      <c r="B28" s="636" t="s">
        <v>432</v>
      </c>
      <c r="C28" s="637" t="s">
        <v>432</v>
      </c>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66">
        <f t="shared" si="0"/>
        <v>0</v>
      </c>
      <c r="AD28" s="367">
        <f t="shared" si="1"/>
        <v>0</v>
      </c>
      <c r="AE28" s="506"/>
      <c r="AF28" s="507"/>
      <c r="AG28" s="507"/>
      <c r="AH28" s="507"/>
      <c r="AI28" s="507"/>
      <c r="AJ28" s="508"/>
      <c r="AO28" s="360"/>
    </row>
    <row r="29" spans="1:43" ht="21.95" customHeight="1" thickBot="1">
      <c r="A29" s="393" t="str">
        <f t="shared" si="2"/>
        <v/>
      </c>
      <c r="B29" s="636"/>
      <c r="C29" s="637"/>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66" t="str">
        <f t="shared" si="0"/>
        <v/>
      </c>
      <c r="AD29" s="367" t="str">
        <f t="shared" si="1"/>
        <v/>
      </c>
      <c r="AE29" s="506"/>
      <c r="AF29" s="507"/>
      <c r="AG29" s="507"/>
      <c r="AH29" s="507"/>
      <c r="AI29" s="507"/>
      <c r="AJ29" s="508"/>
      <c r="AO29" s="360"/>
    </row>
    <row r="30" spans="1:43" ht="21.95" customHeight="1" thickBot="1">
      <c r="A30" s="393" t="str">
        <f t="shared" si="2"/>
        <v/>
      </c>
      <c r="B30" s="636"/>
      <c r="C30" s="637"/>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66" t="str">
        <f t="shared" si="0"/>
        <v/>
      </c>
      <c r="AD30" s="367" t="str">
        <f t="shared" si="1"/>
        <v/>
      </c>
      <c r="AE30" s="506"/>
      <c r="AF30" s="507"/>
      <c r="AG30" s="507"/>
      <c r="AH30" s="507"/>
      <c r="AI30" s="507"/>
      <c r="AJ30" s="508"/>
      <c r="AO30" s="360"/>
    </row>
    <row r="31" spans="1:43" ht="21.95" customHeight="1" thickBot="1">
      <c r="A31" s="393" t="str">
        <f t="shared" si="2"/>
        <v/>
      </c>
      <c r="B31" s="636"/>
      <c r="C31" s="637"/>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66" t="str">
        <f t="shared" si="0"/>
        <v/>
      </c>
      <c r="AD31" s="367" t="str">
        <f t="shared" si="1"/>
        <v/>
      </c>
      <c r="AE31" s="506"/>
      <c r="AF31" s="507"/>
      <c r="AG31" s="507"/>
      <c r="AH31" s="507"/>
      <c r="AI31" s="507"/>
      <c r="AJ31" s="508"/>
      <c r="AO31" s="360"/>
    </row>
    <row r="32" spans="1:43" ht="21.95" customHeight="1" thickBot="1">
      <c r="A32" s="393" t="str">
        <f t="shared" si="2"/>
        <v/>
      </c>
      <c r="B32" s="636"/>
      <c r="C32" s="637"/>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66" t="str">
        <f t="shared" si="0"/>
        <v/>
      </c>
      <c r="AD32" s="367" t="str">
        <f t="shared" si="1"/>
        <v/>
      </c>
      <c r="AE32" s="506"/>
      <c r="AF32" s="507"/>
      <c r="AG32" s="507"/>
      <c r="AH32" s="507"/>
      <c r="AI32" s="507"/>
      <c r="AJ32" s="508"/>
    </row>
    <row r="33" spans="1:36" ht="21.95" customHeight="1" thickBot="1">
      <c r="A33" s="393" t="str">
        <f t="shared" si="2"/>
        <v/>
      </c>
      <c r="B33" s="636"/>
      <c r="C33" s="637"/>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66" t="str">
        <f t="shared" si="0"/>
        <v/>
      </c>
      <c r="AD33" s="367" t="str">
        <f t="shared" si="1"/>
        <v/>
      </c>
      <c r="AE33" s="506"/>
      <c r="AF33" s="507"/>
      <c r="AG33" s="507"/>
      <c r="AH33" s="507"/>
      <c r="AI33" s="507"/>
      <c r="AJ33" s="508"/>
    </row>
    <row r="34" spans="1:36" ht="21.95" customHeight="1" thickBot="1">
      <c r="A34" s="393" t="str">
        <f t="shared" si="2"/>
        <v/>
      </c>
      <c r="B34" s="638"/>
      <c r="C34" s="639"/>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7"/>
      <c r="AC34" s="368" t="str">
        <f t="shared" si="0"/>
        <v/>
      </c>
      <c r="AD34" s="369" t="str">
        <f t="shared" si="1"/>
        <v/>
      </c>
      <c r="AE34" s="509"/>
      <c r="AF34" s="510"/>
      <c r="AG34" s="510"/>
      <c r="AH34" s="510"/>
      <c r="AI34" s="510"/>
      <c r="AJ34" s="511"/>
    </row>
    <row r="35" spans="1:36" ht="21.95" hidden="1" customHeight="1" thickTop="1" thickBot="1">
      <c r="A35" s="364"/>
      <c r="B35" s="357"/>
      <c r="C35" s="358"/>
      <c r="D35" s="365">
        <f>(COUNTIFS(D14:D34,"y")) + (COUNTIFS(D14:D34,"z"))</f>
        <v>0</v>
      </c>
      <c r="E35" s="365">
        <f t="shared" ref="E35:AB35" si="3">(COUNTIFS(E14:E34,"y")) + (COUNTIFS(E14:E34,"z"))</f>
        <v>0</v>
      </c>
      <c r="F35" s="365">
        <f t="shared" si="3"/>
        <v>0</v>
      </c>
      <c r="G35" s="365">
        <f t="shared" si="3"/>
        <v>0</v>
      </c>
      <c r="H35" s="365">
        <f t="shared" si="3"/>
        <v>0</v>
      </c>
      <c r="I35" s="365">
        <f t="shared" si="3"/>
        <v>0</v>
      </c>
      <c r="J35" s="365">
        <f t="shared" si="3"/>
        <v>0</v>
      </c>
      <c r="K35" s="365">
        <f t="shared" si="3"/>
        <v>0</v>
      </c>
      <c r="L35" s="365">
        <f t="shared" si="3"/>
        <v>0</v>
      </c>
      <c r="M35" s="365">
        <f t="shared" si="3"/>
        <v>0</v>
      </c>
      <c r="N35" s="365">
        <f t="shared" si="3"/>
        <v>0</v>
      </c>
      <c r="O35" s="365">
        <f t="shared" si="3"/>
        <v>0</v>
      </c>
      <c r="P35" s="365">
        <f t="shared" si="3"/>
        <v>0</v>
      </c>
      <c r="Q35" s="365">
        <f t="shared" si="3"/>
        <v>0</v>
      </c>
      <c r="R35" s="365">
        <f t="shared" si="3"/>
        <v>0</v>
      </c>
      <c r="S35" s="365">
        <f t="shared" si="3"/>
        <v>0</v>
      </c>
      <c r="T35" s="365">
        <f t="shared" si="3"/>
        <v>0</v>
      </c>
      <c r="U35" s="365">
        <f t="shared" si="3"/>
        <v>0</v>
      </c>
      <c r="V35" s="365">
        <f t="shared" si="3"/>
        <v>0</v>
      </c>
      <c r="W35" s="365">
        <f t="shared" si="3"/>
        <v>0</v>
      </c>
      <c r="X35" s="365">
        <f t="shared" si="3"/>
        <v>0</v>
      </c>
      <c r="Y35" s="365">
        <f t="shared" si="3"/>
        <v>0</v>
      </c>
      <c r="Z35" s="365">
        <f t="shared" si="3"/>
        <v>0</v>
      </c>
      <c r="AA35" s="365">
        <f t="shared" si="3"/>
        <v>0</v>
      </c>
      <c r="AB35" s="365">
        <f t="shared" si="3"/>
        <v>0</v>
      </c>
      <c r="AC35" s="370"/>
      <c r="AD35" s="371"/>
      <c r="AE35" s="399"/>
      <c r="AF35" s="400"/>
      <c r="AG35" s="400"/>
      <c r="AH35" s="400"/>
      <c r="AI35" s="400"/>
      <c r="AJ35" s="401"/>
    </row>
    <row r="36" spans="1:36" ht="21.95" customHeight="1" thickTop="1" thickBot="1">
      <c r="A36" s="497" t="s">
        <v>218</v>
      </c>
      <c r="B36" s="498"/>
      <c r="C36" s="499"/>
      <c r="D36" s="372">
        <f>IF(D12="","",$AH72-((D35/2)+COUNTIF(D14:D34,"X")))</f>
        <v>15</v>
      </c>
      <c r="E36" s="372">
        <f t="shared" ref="E36:AB36" si="4">IF(E12="","",$AH72-((E35/2)+COUNTIF(E14:E34,"X")))</f>
        <v>15</v>
      </c>
      <c r="F36" s="372">
        <f t="shared" si="4"/>
        <v>15</v>
      </c>
      <c r="G36" s="372">
        <f t="shared" si="4"/>
        <v>15</v>
      </c>
      <c r="H36" s="372">
        <f t="shared" si="4"/>
        <v>15</v>
      </c>
      <c r="I36" s="372">
        <f t="shared" si="4"/>
        <v>15</v>
      </c>
      <c r="J36" s="372">
        <f t="shared" si="4"/>
        <v>15</v>
      </c>
      <c r="K36" s="372">
        <f t="shared" si="4"/>
        <v>15</v>
      </c>
      <c r="L36" s="372">
        <f t="shared" si="4"/>
        <v>15</v>
      </c>
      <c r="M36" s="372">
        <f t="shared" si="4"/>
        <v>15</v>
      </c>
      <c r="N36" s="372">
        <f t="shared" si="4"/>
        <v>15</v>
      </c>
      <c r="O36" s="372">
        <f t="shared" si="4"/>
        <v>15</v>
      </c>
      <c r="P36" s="372">
        <f t="shared" si="4"/>
        <v>15</v>
      </c>
      <c r="Q36" s="372">
        <f t="shared" si="4"/>
        <v>15</v>
      </c>
      <c r="R36" s="372">
        <f t="shared" si="4"/>
        <v>15</v>
      </c>
      <c r="S36" s="372">
        <f t="shared" si="4"/>
        <v>15</v>
      </c>
      <c r="T36" s="372">
        <f t="shared" si="4"/>
        <v>15</v>
      </c>
      <c r="U36" s="372">
        <f t="shared" si="4"/>
        <v>15</v>
      </c>
      <c r="V36" s="372">
        <f t="shared" si="4"/>
        <v>15</v>
      </c>
      <c r="W36" s="372">
        <f t="shared" si="4"/>
        <v>15</v>
      </c>
      <c r="X36" s="372">
        <f t="shared" si="4"/>
        <v>15</v>
      </c>
      <c r="Y36" s="372">
        <f t="shared" si="4"/>
        <v>15</v>
      </c>
      <c r="Z36" s="372" t="str">
        <f t="shared" si="4"/>
        <v/>
      </c>
      <c r="AA36" s="372" t="str">
        <f t="shared" si="4"/>
        <v/>
      </c>
      <c r="AB36" s="372" t="str">
        <f t="shared" si="4"/>
        <v/>
      </c>
      <c r="AC36" s="372">
        <f>SUM(D36:AB36)</f>
        <v>330</v>
      </c>
      <c r="AD36" s="372"/>
      <c r="AE36" s="402"/>
      <c r="AF36" s="403"/>
      <c r="AG36" s="403"/>
      <c r="AH36" s="403"/>
      <c r="AI36" s="403"/>
      <c r="AJ36" s="404"/>
    </row>
    <row r="37" spans="1:36" ht="21.95" customHeight="1" thickBot="1">
      <c r="A37" s="392">
        <f>IF(B37="","",1)</f>
        <v>1</v>
      </c>
      <c r="B37" s="632" t="s">
        <v>433</v>
      </c>
      <c r="C37" s="633" t="s">
        <v>433</v>
      </c>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66">
        <f>IF(B37="","",COUNTIF(D37:AB37,"X"))</f>
        <v>0</v>
      </c>
      <c r="AD37" s="367">
        <f>IF(B37="","",COUNTIF(D37:AB37,"T"))</f>
        <v>0</v>
      </c>
      <c r="AE37" s="544"/>
      <c r="AF37" s="545"/>
      <c r="AG37" s="545"/>
      <c r="AH37" s="545"/>
      <c r="AI37" s="545"/>
      <c r="AJ37" s="546"/>
    </row>
    <row r="38" spans="1:36" ht="21.95" customHeight="1" thickBot="1">
      <c r="A38" s="393">
        <f>IF(B38="","",A37+1)</f>
        <v>2</v>
      </c>
      <c r="B38" s="640" t="s">
        <v>434</v>
      </c>
      <c r="C38" s="641" t="s">
        <v>434</v>
      </c>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66">
        <f t="shared" ref="AC38:AC62" si="5">IF(B38="","",COUNTIF(D38:AB38,"X"))</f>
        <v>0</v>
      </c>
      <c r="AD38" s="367">
        <f t="shared" ref="AD38:AD62" si="6">IF(B38="","",COUNTIF(D38:AB38,"T"))</f>
        <v>0</v>
      </c>
      <c r="AE38" s="506"/>
      <c r="AF38" s="507"/>
      <c r="AG38" s="507"/>
      <c r="AH38" s="507"/>
      <c r="AI38" s="507"/>
      <c r="AJ38" s="508"/>
    </row>
    <row r="39" spans="1:36" ht="21.95" customHeight="1" thickBot="1">
      <c r="A39" s="393">
        <f t="shared" ref="A39:A61" si="7">IF(B39="","",A38+1)</f>
        <v>3</v>
      </c>
      <c r="B39" s="640" t="s">
        <v>435</v>
      </c>
      <c r="C39" s="641" t="s">
        <v>435</v>
      </c>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66">
        <f t="shared" si="5"/>
        <v>0</v>
      </c>
      <c r="AD39" s="367">
        <f t="shared" si="6"/>
        <v>0</v>
      </c>
      <c r="AE39" s="506"/>
      <c r="AF39" s="507"/>
      <c r="AG39" s="507"/>
      <c r="AH39" s="507"/>
      <c r="AI39" s="507"/>
      <c r="AJ39" s="508"/>
    </row>
    <row r="40" spans="1:36" ht="21.95" customHeight="1" thickBot="1">
      <c r="A40" s="393">
        <f t="shared" si="7"/>
        <v>4</v>
      </c>
      <c r="B40" s="640" t="s">
        <v>436</v>
      </c>
      <c r="C40" s="641" t="s">
        <v>436</v>
      </c>
      <c r="D40" s="395"/>
      <c r="E40" s="395"/>
      <c r="F40" s="395"/>
      <c r="G40" s="395"/>
      <c r="H40" s="395"/>
      <c r="I40" s="395"/>
      <c r="J40" s="395"/>
      <c r="K40" s="395"/>
      <c r="L40" s="395"/>
      <c r="M40" s="395"/>
      <c r="N40" s="395"/>
      <c r="O40" s="395"/>
      <c r="P40" s="395"/>
      <c r="Q40" s="395"/>
      <c r="R40" s="395"/>
      <c r="S40" s="395"/>
      <c r="T40" s="395"/>
      <c r="U40" s="398"/>
      <c r="V40" s="395"/>
      <c r="W40" s="395"/>
      <c r="X40" s="395"/>
      <c r="Y40" s="395"/>
      <c r="Z40" s="395"/>
      <c r="AA40" s="395"/>
      <c r="AB40" s="395"/>
      <c r="AC40" s="366">
        <f t="shared" si="5"/>
        <v>0</v>
      </c>
      <c r="AD40" s="367">
        <f t="shared" si="6"/>
        <v>0</v>
      </c>
      <c r="AE40" s="506"/>
      <c r="AF40" s="507"/>
      <c r="AG40" s="507"/>
      <c r="AH40" s="507"/>
      <c r="AI40" s="507"/>
      <c r="AJ40" s="508"/>
    </row>
    <row r="41" spans="1:36" ht="21.95" customHeight="1" thickBot="1">
      <c r="A41" s="393">
        <f t="shared" si="7"/>
        <v>5</v>
      </c>
      <c r="B41" s="640" t="s">
        <v>437</v>
      </c>
      <c r="C41" s="641" t="s">
        <v>437</v>
      </c>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66">
        <f t="shared" si="5"/>
        <v>0</v>
      </c>
      <c r="AD41" s="367">
        <f t="shared" si="6"/>
        <v>0</v>
      </c>
      <c r="AE41" s="506"/>
      <c r="AF41" s="507"/>
      <c r="AG41" s="507"/>
      <c r="AH41" s="507"/>
      <c r="AI41" s="507"/>
      <c r="AJ41" s="508"/>
    </row>
    <row r="42" spans="1:36" ht="21.95" customHeight="1" thickBot="1">
      <c r="A42" s="393">
        <f t="shared" si="7"/>
        <v>6</v>
      </c>
      <c r="B42" s="640" t="s">
        <v>438</v>
      </c>
      <c r="C42" s="641" t="s">
        <v>438</v>
      </c>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66">
        <f t="shared" si="5"/>
        <v>0</v>
      </c>
      <c r="AD42" s="367">
        <f t="shared" si="6"/>
        <v>0</v>
      </c>
      <c r="AE42" s="506"/>
      <c r="AF42" s="507"/>
      <c r="AG42" s="507"/>
      <c r="AH42" s="507"/>
      <c r="AI42" s="507"/>
      <c r="AJ42" s="508"/>
    </row>
    <row r="43" spans="1:36" ht="21.95" customHeight="1" thickBot="1">
      <c r="A43" s="393">
        <f t="shared" si="7"/>
        <v>7</v>
      </c>
      <c r="B43" s="640" t="s">
        <v>439</v>
      </c>
      <c r="C43" s="641" t="s">
        <v>439</v>
      </c>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66">
        <f t="shared" si="5"/>
        <v>0</v>
      </c>
      <c r="AD43" s="367">
        <f t="shared" si="6"/>
        <v>0</v>
      </c>
      <c r="AE43" s="506"/>
      <c r="AF43" s="507"/>
      <c r="AG43" s="507"/>
      <c r="AH43" s="507"/>
      <c r="AI43" s="507"/>
      <c r="AJ43" s="508"/>
    </row>
    <row r="44" spans="1:36" ht="21.95" customHeight="1" thickBot="1">
      <c r="A44" s="393">
        <f t="shared" si="7"/>
        <v>8</v>
      </c>
      <c r="B44" s="640" t="s">
        <v>440</v>
      </c>
      <c r="C44" s="641" t="s">
        <v>440</v>
      </c>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66">
        <f t="shared" si="5"/>
        <v>0</v>
      </c>
      <c r="AD44" s="367">
        <f t="shared" si="6"/>
        <v>0</v>
      </c>
      <c r="AE44" s="506"/>
      <c r="AF44" s="507"/>
      <c r="AG44" s="507"/>
      <c r="AH44" s="507"/>
      <c r="AI44" s="507"/>
      <c r="AJ44" s="508"/>
    </row>
    <row r="45" spans="1:36" ht="21.95" customHeight="1" thickBot="1">
      <c r="A45" s="393">
        <f t="shared" si="7"/>
        <v>9</v>
      </c>
      <c r="B45" s="640" t="s">
        <v>441</v>
      </c>
      <c r="C45" s="641" t="s">
        <v>441</v>
      </c>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66">
        <f t="shared" si="5"/>
        <v>0</v>
      </c>
      <c r="AD45" s="367">
        <f t="shared" si="6"/>
        <v>0</v>
      </c>
      <c r="AE45" s="506"/>
      <c r="AF45" s="507"/>
      <c r="AG45" s="507"/>
      <c r="AH45" s="507"/>
      <c r="AI45" s="507"/>
      <c r="AJ45" s="508"/>
    </row>
    <row r="46" spans="1:36" ht="21.95" customHeight="1" thickBot="1">
      <c r="A46" s="393">
        <f t="shared" si="7"/>
        <v>10</v>
      </c>
      <c r="B46" s="640" t="s">
        <v>442</v>
      </c>
      <c r="C46" s="641" t="s">
        <v>442</v>
      </c>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66">
        <f t="shared" si="5"/>
        <v>0</v>
      </c>
      <c r="AD46" s="367">
        <f t="shared" si="6"/>
        <v>0</v>
      </c>
      <c r="AE46" s="506"/>
      <c r="AF46" s="507"/>
      <c r="AG46" s="507"/>
      <c r="AH46" s="507"/>
      <c r="AI46" s="507"/>
      <c r="AJ46" s="508"/>
    </row>
    <row r="47" spans="1:36" ht="21.95" customHeight="1" thickBot="1">
      <c r="A47" s="393" t="str">
        <f t="shared" si="7"/>
        <v/>
      </c>
      <c r="B47" s="640"/>
      <c r="C47" s="641"/>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66" t="str">
        <f t="shared" si="5"/>
        <v/>
      </c>
      <c r="AD47" s="367" t="str">
        <f t="shared" si="6"/>
        <v/>
      </c>
      <c r="AE47" s="506"/>
      <c r="AF47" s="507"/>
      <c r="AG47" s="507"/>
      <c r="AH47" s="507"/>
      <c r="AI47" s="507"/>
      <c r="AJ47" s="508"/>
    </row>
    <row r="48" spans="1:36" ht="21.95" customHeight="1" thickBot="1">
      <c r="A48" s="393" t="str">
        <f t="shared" si="7"/>
        <v/>
      </c>
      <c r="B48" s="640"/>
      <c r="C48" s="641"/>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66" t="str">
        <f t="shared" si="5"/>
        <v/>
      </c>
      <c r="AD48" s="367" t="str">
        <f t="shared" si="6"/>
        <v/>
      </c>
      <c r="AE48" s="506"/>
      <c r="AF48" s="507"/>
      <c r="AG48" s="507"/>
      <c r="AH48" s="507"/>
      <c r="AI48" s="507"/>
      <c r="AJ48" s="508"/>
    </row>
    <row r="49" spans="1:36" ht="21.95" customHeight="1" thickBot="1">
      <c r="A49" s="393" t="str">
        <f t="shared" si="7"/>
        <v/>
      </c>
      <c r="B49" s="640"/>
      <c r="C49" s="641"/>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66" t="str">
        <f t="shared" si="5"/>
        <v/>
      </c>
      <c r="AD49" s="367" t="str">
        <f t="shared" si="6"/>
        <v/>
      </c>
      <c r="AE49" s="506"/>
      <c r="AF49" s="507"/>
      <c r="AG49" s="507"/>
      <c r="AH49" s="507"/>
      <c r="AI49" s="507"/>
      <c r="AJ49" s="508"/>
    </row>
    <row r="50" spans="1:36" ht="21.95" customHeight="1" thickBot="1">
      <c r="A50" s="393" t="str">
        <f t="shared" si="7"/>
        <v/>
      </c>
      <c r="B50" s="640"/>
      <c r="C50" s="641"/>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66" t="str">
        <f t="shared" si="5"/>
        <v/>
      </c>
      <c r="AD50" s="367" t="str">
        <f t="shared" si="6"/>
        <v/>
      </c>
      <c r="AE50" s="506"/>
      <c r="AF50" s="507"/>
      <c r="AG50" s="507"/>
      <c r="AH50" s="507"/>
      <c r="AI50" s="507"/>
      <c r="AJ50" s="508"/>
    </row>
    <row r="51" spans="1:36" ht="21.95" customHeight="1" thickBot="1">
      <c r="A51" s="393" t="str">
        <f t="shared" si="7"/>
        <v/>
      </c>
      <c r="B51" s="636"/>
      <c r="C51" s="637"/>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66" t="str">
        <f t="shared" si="5"/>
        <v/>
      </c>
      <c r="AD51" s="367" t="str">
        <f t="shared" si="6"/>
        <v/>
      </c>
      <c r="AE51" s="506"/>
      <c r="AF51" s="507"/>
      <c r="AG51" s="507"/>
      <c r="AH51" s="507"/>
      <c r="AI51" s="507"/>
      <c r="AJ51" s="508"/>
    </row>
    <row r="52" spans="1:36" ht="21.95" customHeight="1" thickBot="1">
      <c r="A52" s="393" t="str">
        <f t="shared" si="7"/>
        <v/>
      </c>
      <c r="B52" s="636"/>
      <c r="C52" s="637"/>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66" t="str">
        <f t="shared" si="5"/>
        <v/>
      </c>
      <c r="AD52" s="367" t="str">
        <f t="shared" si="6"/>
        <v/>
      </c>
      <c r="AE52" s="506"/>
      <c r="AF52" s="507"/>
      <c r="AG52" s="507"/>
      <c r="AH52" s="507"/>
      <c r="AI52" s="507"/>
      <c r="AJ52" s="508"/>
    </row>
    <row r="53" spans="1:36" ht="21.95" customHeight="1" thickBot="1">
      <c r="A53" s="393" t="str">
        <f t="shared" si="7"/>
        <v/>
      </c>
      <c r="B53" s="636"/>
      <c r="C53" s="637"/>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66" t="str">
        <f t="shared" si="5"/>
        <v/>
      </c>
      <c r="AD53" s="367" t="str">
        <f t="shared" si="6"/>
        <v/>
      </c>
      <c r="AE53" s="506"/>
      <c r="AF53" s="507"/>
      <c r="AG53" s="507"/>
      <c r="AH53" s="507"/>
      <c r="AI53" s="507"/>
      <c r="AJ53" s="508"/>
    </row>
    <row r="54" spans="1:36" ht="21.95" customHeight="1" thickBot="1">
      <c r="A54" s="393" t="str">
        <f t="shared" si="7"/>
        <v/>
      </c>
      <c r="B54" s="636"/>
      <c r="C54" s="637"/>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66" t="str">
        <f t="shared" si="5"/>
        <v/>
      </c>
      <c r="AD54" s="367" t="str">
        <f t="shared" si="6"/>
        <v/>
      </c>
      <c r="AE54" s="506"/>
      <c r="AF54" s="507"/>
      <c r="AG54" s="507"/>
      <c r="AH54" s="507"/>
      <c r="AI54" s="507"/>
      <c r="AJ54" s="508"/>
    </row>
    <row r="55" spans="1:36" ht="21.95" customHeight="1" thickBot="1">
      <c r="A55" s="393" t="str">
        <f t="shared" si="7"/>
        <v/>
      </c>
      <c r="B55" s="636"/>
      <c r="C55" s="637"/>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66" t="str">
        <f t="shared" si="5"/>
        <v/>
      </c>
      <c r="AD55" s="367" t="str">
        <f t="shared" si="6"/>
        <v/>
      </c>
      <c r="AE55" s="506"/>
      <c r="AF55" s="507"/>
      <c r="AG55" s="507"/>
      <c r="AH55" s="507"/>
      <c r="AI55" s="507"/>
      <c r="AJ55" s="508"/>
    </row>
    <row r="56" spans="1:36" ht="21.95" customHeight="1" thickBot="1">
      <c r="A56" s="393" t="str">
        <f t="shared" si="7"/>
        <v/>
      </c>
      <c r="B56" s="636"/>
      <c r="C56" s="637"/>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66" t="str">
        <f t="shared" si="5"/>
        <v/>
      </c>
      <c r="AD56" s="367" t="str">
        <f t="shared" si="6"/>
        <v/>
      </c>
      <c r="AE56" s="506"/>
      <c r="AF56" s="507"/>
      <c r="AG56" s="507"/>
      <c r="AH56" s="507"/>
      <c r="AI56" s="507"/>
      <c r="AJ56" s="508"/>
    </row>
    <row r="57" spans="1:36" ht="21.95" customHeight="1" thickBot="1">
      <c r="A57" s="393" t="str">
        <f t="shared" si="7"/>
        <v/>
      </c>
      <c r="B57" s="636"/>
      <c r="C57" s="637"/>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66" t="str">
        <f t="shared" si="5"/>
        <v/>
      </c>
      <c r="AD57" s="367" t="str">
        <f t="shared" si="6"/>
        <v/>
      </c>
      <c r="AE57" s="506"/>
      <c r="AF57" s="507"/>
      <c r="AG57" s="507"/>
      <c r="AH57" s="507"/>
      <c r="AI57" s="507"/>
      <c r="AJ57" s="508"/>
    </row>
    <row r="58" spans="1:36" ht="21.95" customHeight="1" thickBot="1">
      <c r="A58" s="393" t="str">
        <f t="shared" si="7"/>
        <v/>
      </c>
      <c r="B58" s="636"/>
      <c r="C58" s="637"/>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66" t="str">
        <f t="shared" si="5"/>
        <v/>
      </c>
      <c r="AD58" s="367" t="str">
        <f t="shared" si="6"/>
        <v/>
      </c>
      <c r="AE58" s="506"/>
      <c r="AF58" s="507"/>
      <c r="AG58" s="507"/>
      <c r="AH58" s="507"/>
      <c r="AI58" s="507"/>
      <c r="AJ58" s="508"/>
    </row>
    <row r="59" spans="1:36" ht="21.95" customHeight="1" thickBot="1">
      <c r="A59" s="393" t="str">
        <f t="shared" si="7"/>
        <v/>
      </c>
      <c r="B59" s="636"/>
      <c r="C59" s="637"/>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66" t="str">
        <f t="shared" si="5"/>
        <v/>
      </c>
      <c r="AD59" s="367" t="str">
        <f t="shared" si="6"/>
        <v/>
      </c>
      <c r="AE59" s="506"/>
      <c r="AF59" s="507"/>
      <c r="AG59" s="507"/>
      <c r="AH59" s="507"/>
      <c r="AI59" s="507"/>
      <c r="AJ59" s="508"/>
    </row>
    <row r="60" spans="1:36" ht="21.95" customHeight="1" thickBot="1">
      <c r="A60" s="393" t="str">
        <f t="shared" si="7"/>
        <v/>
      </c>
      <c r="B60" s="636"/>
      <c r="C60" s="637"/>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66" t="str">
        <f t="shared" si="5"/>
        <v/>
      </c>
      <c r="AD60" s="367" t="str">
        <f t="shared" si="6"/>
        <v/>
      </c>
      <c r="AE60" s="506"/>
      <c r="AF60" s="507"/>
      <c r="AG60" s="507"/>
      <c r="AH60" s="507"/>
      <c r="AI60" s="507"/>
      <c r="AJ60" s="508"/>
    </row>
    <row r="61" spans="1:36" ht="21.95" customHeight="1" thickBot="1">
      <c r="A61" s="393" t="str">
        <f t="shared" si="7"/>
        <v/>
      </c>
      <c r="B61" s="600"/>
      <c r="C61" s="601"/>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7"/>
      <c r="AC61" s="373" t="str">
        <f t="shared" si="5"/>
        <v/>
      </c>
      <c r="AD61" s="374" t="str">
        <f t="shared" si="6"/>
        <v/>
      </c>
      <c r="AE61" s="509"/>
      <c r="AF61" s="510"/>
      <c r="AG61" s="510"/>
      <c r="AH61" s="510"/>
      <c r="AI61" s="510"/>
      <c r="AJ61" s="511"/>
    </row>
    <row r="62" spans="1:36" ht="21.95" hidden="1" customHeight="1" thickTop="1" thickBot="1">
      <c r="A62" s="364"/>
      <c r="B62" s="357"/>
      <c r="C62" s="358"/>
      <c r="D62" s="365">
        <f>(COUNTIFS(D37:D61,"y")) + (COUNTIFS(D41:D61,"z"))</f>
        <v>0</v>
      </c>
      <c r="E62" s="365">
        <f t="shared" ref="E62:AB62" si="8">(COUNTIFS(E37:E61,"y")) + (COUNTIFS(E41:E61,"z"))</f>
        <v>0</v>
      </c>
      <c r="F62" s="365">
        <f t="shared" si="8"/>
        <v>0</v>
      </c>
      <c r="G62" s="365">
        <f t="shared" si="8"/>
        <v>0</v>
      </c>
      <c r="H62" s="365">
        <f t="shared" si="8"/>
        <v>0</v>
      </c>
      <c r="I62" s="365">
        <f t="shared" si="8"/>
        <v>0</v>
      </c>
      <c r="J62" s="365">
        <f t="shared" si="8"/>
        <v>0</v>
      </c>
      <c r="K62" s="365">
        <f t="shared" si="8"/>
        <v>0</v>
      </c>
      <c r="L62" s="365">
        <f t="shared" si="8"/>
        <v>0</v>
      </c>
      <c r="M62" s="365">
        <f t="shared" si="8"/>
        <v>0</v>
      </c>
      <c r="N62" s="365">
        <f t="shared" si="8"/>
        <v>0</v>
      </c>
      <c r="O62" s="365">
        <f t="shared" si="8"/>
        <v>0</v>
      </c>
      <c r="P62" s="365">
        <f t="shared" si="8"/>
        <v>0</v>
      </c>
      <c r="Q62" s="365">
        <f t="shared" si="8"/>
        <v>0</v>
      </c>
      <c r="R62" s="365">
        <f t="shared" si="8"/>
        <v>0</v>
      </c>
      <c r="S62" s="365">
        <f t="shared" si="8"/>
        <v>0</v>
      </c>
      <c r="T62" s="365">
        <f t="shared" si="8"/>
        <v>0</v>
      </c>
      <c r="U62" s="365">
        <f t="shared" si="8"/>
        <v>0</v>
      </c>
      <c r="V62" s="365">
        <f t="shared" si="8"/>
        <v>0</v>
      </c>
      <c r="W62" s="365">
        <f t="shared" si="8"/>
        <v>0</v>
      </c>
      <c r="X62" s="365">
        <f t="shared" si="8"/>
        <v>0</v>
      </c>
      <c r="Y62" s="365">
        <f t="shared" si="8"/>
        <v>0</v>
      </c>
      <c r="Z62" s="365">
        <f t="shared" si="8"/>
        <v>0</v>
      </c>
      <c r="AA62" s="365">
        <f t="shared" si="8"/>
        <v>0</v>
      </c>
      <c r="AB62" s="365">
        <f t="shared" si="8"/>
        <v>0</v>
      </c>
      <c r="AC62" s="366" t="str">
        <f t="shared" si="5"/>
        <v/>
      </c>
      <c r="AD62" s="367" t="str">
        <f t="shared" si="6"/>
        <v/>
      </c>
      <c r="AE62" s="399"/>
      <c r="AF62" s="400"/>
      <c r="AG62" s="400"/>
      <c r="AH62" s="400"/>
      <c r="AI62" s="400"/>
      <c r="AJ62" s="401"/>
    </row>
    <row r="63" spans="1:36" ht="21.95" customHeight="1" thickTop="1" thickBot="1">
      <c r="A63" s="497" t="s">
        <v>282</v>
      </c>
      <c r="B63" s="498"/>
      <c r="C63" s="499"/>
      <c r="D63" s="372">
        <f>IF(D12="","",$AI72-((D62/2)+COUNTIF(D37:D61,"X")))</f>
        <v>10</v>
      </c>
      <c r="E63" s="372">
        <f t="shared" ref="E63:AB63" si="9">IF(E12="","",$AI72-((E62/2)+COUNTIF(E37:E61,"X")))</f>
        <v>10</v>
      </c>
      <c r="F63" s="372">
        <f t="shared" si="9"/>
        <v>10</v>
      </c>
      <c r="G63" s="372">
        <f t="shared" si="9"/>
        <v>10</v>
      </c>
      <c r="H63" s="372">
        <f t="shared" si="9"/>
        <v>10</v>
      </c>
      <c r="I63" s="372">
        <f t="shared" si="9"/>
        <v>10</v>
      </c>
      <c r="J63" s="372">
        <f t="shared" si="9"/>
        <v>10</v>
      </c>
      <c r="K63" s="372">
        <f t="shared" si="9"/>
        <v>10</v>
      </c>
      <c r="L63" s="372">
        <f t="shared" si="9"/>
        <v>10</v>
      </c>
      <c r="M63" s="372">
        <f t="shared" si="9"/>
        <v>10</v>
      </c>
      <c r="N63" s="372">
        <f t="shared" si="9"/>
        <v>10</v>
      </c>
      <c r="O63" s="372">
        <f t="shared" si="9"/>
        <v>10</v>
      </c>
      <c r="P63" s="372">
        <f t="shared" si="9"/>
        <v>10</v>
      </c>
      <c r="Q63" s="372">
        <f t="shared" si="9"/>
        <v>10</v>
      </c>
      <c r="R63" s="372">
        <f t="shared" si="9"/>
        <v>10</v>
      </c>
      <c r="S63" s="372">
        <f t="shared" si="9"/>
        <v>10</v>
      </c>
      <c r="T63" s="372">
        <f t="shared" si="9"/>
        <v>10</v>
      </c>
      <c r="U63" s="372">
        <f t="shared" si="9"/>
        <v>10</v>
      </c>
      <c r="V63" s="372">
        <f t="shared" si="9"/>
        <v>10</v>
      </c>
      <c r="W63" s="372">
        <f t="shared" si="9"/>
        <v>10</v>
      </c>
      <c r="X63" s="372">
        <f t="shared" si="9"/>
        <v>10</v>
      </c>
      <c r="Y63" s="372">
        <f t="shared" si="9"/>
        <v>10</v>
      </c>
      <c r="Z63" s="372" t="str">
        <f t="shared" si="9"/>
        <v/>
      </c>
      <c r="AA63" s="372" t="str">
        <f t="shared" si="9"/>
        <v/>
      </c>
      <c r="AB63" s="372" t="str">
        <f t="shared" si="9"/>
        <v/>
      </c>
      <c r="AC63" s="372">
        <f>SUM(D63:AB63)</f>
        <v>220</v>
      </c>
      <c r="AD63" s="375"/>
      <c r="AE63" s="565"/>
      <c r="AF63" s="566"/>
      <c r="AG63" s="566"/>
      <c r="AH63" s="566"/>
      <c r="AI63" s="566"/>
      <c r="AJ63" s="567"/>
    </row>
    <row r="64" spans="1:36" ht="21.95" customHeight="1" thickBot="1">
      <c r="A64" s="597" t="s">
        <v>219</v>
      </c>
      <c r="B64" s="597"/>
      <c r="C64" s="598"/>
      <c r="D64" s="377">
        <f>IFERROR(D36+D63,"")</f>
        <v>25</v>
      </c>
      <c r="E64" s="377">
        <f t="shared" ref="E64:AB64" si="10">IFERROR(E36+E63,"")</f>
        <v>25</v>
      </c>
      <c r="F64" s="377">
        <f t="shared" si="10"/>
        <v>25</v>
      </c>
      <c r="G64" s="377">
        <f t="shared" si="10"/>
        <v>25</v>
      </c>
      <c r="H64" s="377">
        <f t="shared" si="10"/>
        <v>25</v>
      </c>
      <c r="I64" s="377">
        <f t="shared" si="10"/>
        <v>25</v>
      </c>
      <c r="J64" s="377">
        <f t="shared" si="10"/>
        <v>25</v>
      </c>
      <c r="K64" s="377">
        <f t="shared" si="10"/>
        <v>25</v>
      </c>
      <c r="L64" s="377">
        <f t="shared" si="10"/>
        <v>25</v>
      </c>
      <c r="M64" s="377">
        <f t="shared" si="10"/>
        <v>25</v>
      </c>
      <c r="N64" s="377">
        <f t="shared" si="10"/>
        <v>25</v>
      </c>
      <c r="O64" s="377">
        <f t="shared" si="10"/>
        <v>25</v>
      </c>
      <c r="P64" s="377">
        <f t="shared" si="10"/>
        <v>25</v>
      </c>
      <c r="Q64" s="377">
        <f t="shared" si="10"/>
        <v>25</v>
      </c>
      <c r="R64" s="377">
        <f t="shared" si="10"/>
        <v>25</v>
      </c>
      <c r="S64" s="377">
        <f t="shared" si="10"/>
        <v>25</v>
      </c>
      <c r="T64" s="377">
        <f t="shared" si="10"/>
        <v>25</v>
      </c>
      <c r="U64" s="377">
        <f t="shared" si="10"/>
        <v>25</v>
      </c>
      <c r="V64" s="377">
        <f t="shared" si="10"/>
        <v>25</v>
      </c>
      <c r="W64" s="377">
        <f t="shared" si="10"/>
        <v>25</v>
      </c>
      <c r="X64" s="377">
        <f t="shared" si="10"/>
        <v>25</v>
      </c>
      <c r="Y64" s="377">
        <f t="shared" si="10"/>
        <v>25</v>
      </c>
      <c r="Z64" s="377" t="str">
        <f t="shared" si="10"/>
        <v/>
      </c>
      <c r="AA64" s="377" t="str">
        <f t="shared" si="10"/>
        <v/>
      </c>
      <c r="AB64" s="377" t="str">
        <f t="shared" si="10"/>
        <v/>
      </c>
      <c r="AC64" s="376">
        <f>IFERROR(AC36+AC63,"")</f>
        <v>550</v>
      </c>
      <c r="AD64" s="377"/>
      <c r="AE64" s="568"/>
      <c r="AF64" s="569"/>
      <c r="AG64" s="569"/>
      <c r="AH64" s="569"/>
      <c r="AI64" s="569"/>
      <c r="AJ64" s="570"/>
    </row>
    <row r="65" spans="1:37" ht="6.75" customHeight="1" thickBot="1">
      <c r="A65" s="622"/>
      <c r="B65" s="622"/>
      <c r="C65" s="115"/>
      <c r="D65" s="618"/>
      <c r="E65" s="618"/>
      <c r="F65" s="618"/>
      <c r="G65" s="618"/>
      <c r="H65" s="618"/>
      <c r="I65" s="116"/>
      <c r="J65" s="116"/>
      <c r="K65" s="116"/>
      <c r="L65" s="116"/>
      <c r="M65" s="116"/>
      <c r="N65" s="116"/>
      <c r="O65" s="116"/>
      <c r="P65" s="116"/>
      <c r="Q65" s="116"/>
      <c r="R65" s="116"/>
      <c r="S65" s="116"/>
      <c r="T65" s="116"/>
      <c r="U65" s="116"/>
      <c r="V65" s="116"/>
      <c r="W65" s="116"/>
      <c r="X65" s="116"/>
      <c r="Y65" s="116"/>
      <c r="Z65" s="116"/>
      <c r="AA65" s="116"/>
      <c r="AB65" s="116"/>
      <c r="AC65" s="123"/>
      <c r="AD65" s="123"/>
      <c r="AE65" s="116"/>
      <c r="AF65" s="116"/>
      <c r="AG65" s="116"/>
      <c r="AH65" s="116"/>
      <c r="AI65" s="116"/>
      <c r="AJ65" s="116"/>
    </row>
    <row r="66" spans="1:37" ht="35.25" customHeight="1" thickBot="1">
      <c r="A66" s="117" t="s">
        <v>63</v>
      </c>
      <c r="B66" s="118"/>
      <c r="C66" s="118"/>
      <c r="D66" s="119"/>
      <c r="E66" s="119"/>
      <c r="F66" s="119"/>
      <c r="G66" s="119"/>
      <c r="H66" s="119"/>
      <c r="I66" s="119"/>
      <c r="J66" s="119"/>
      <c r="K66" s="119"/>
      <c r="L66" s="119"/>
      <c r="M66" s="119"/>
      <c r="N66" s="119"/>
      <c r="O66" s="119"/>
      <c r="P66" s="120"/>
      <c r="Q66" s="121" t="s">
        <v>178</v>
      </c>
      <c r="R66" s="122"/>
      <c r="S66" s="122"/>
      <c r="T66" s="122"/>
      <c r="U66" s="122"/>
      <c r="V66" s="123"/>
      <c r="W66" s="123"/>
      <c r="X66" s="123"/>
      <c r="Y66" s="124"/>
      <c r="Z66" s="125"/>
      <c r="AA66" s="116"/>
      <c r="AB66" s="495" t="s">
        <v>147</v>
      </c>
      <c r="AC66" s="493" t="str">
        <f>X6</f>
        <v>June</v>
      </c>
      <c r="AD66" s="491"/>
      <c r="AE66" s="592" t="s">
        <v>169</v>
      </c>
      <c r="AF66" s="593"/>
      <c r="AG66" s="491">
        <v>22</v>
      </c>
      <c r="AH66" s="589" t="s">
        <v>1</v>
      </c>
      <c r="AI66" s="590"/>
      <c r="AJ66" s="591"/>
    </row>
    <row r="67" spans="1:37" ht="15" customHeight="1" thickBot="1">
      <c r="A67" s="621" t="s">
        <v>65</v>
      </c>
      <c r="B67" s="621"/>
      <c r="C67" s="621"/>
      <c r="D67" s="621"/>
      <c r="E67" s="621"/>
      <c r="F67" s="621"/>
      <c r="G67" s="621"/>
      <c r="H67" s="621"/>
      <c r="I67" s="621"/>
      <c r="J67" s="621"/>
      <c r="K67" s="621"/>
      <c r="L67" s="621"/>
      <c r="M67" s="621"/>
      <c r="N67" s="621"/>
      <c r="O67" s="119"/>
      <c r="P67" s="120"/>
      <c r="Q67" s="574" t="s">
        <v>417</v>
      </c>
      <c r="R67" s="575"/>
      <c r="S67" s="575"/>
      <c r="T67" s="575"/>
      <c r="U67" s="575"/>
      <c r="V67" s="575"/>
      <c r="W67" s="575"/>
      <c r="X67" s="575"/>
      <c r="Y67" s="575"/>
      <c r="Z67" s="126"/>
      <c r="AA67" s="116"/>
      <c r="AB67" s="496"/>
      <c r="AC67" s="494"/>
      <c r="AD67" s="492"/>
      <c r="AE67" s="594"/>
      <c r="AF67" s="595"/>
      <c r="AG67" s="492"/>
      <c r="AH67" s="406" t="s">
        <v>2</v>
      </c>
      <c r="AI67" s="363" t="s">
        <v>3</v>
      </c>
      <c r="AJ67" s="409" t="s">
        <v>4</v>
      </c>
    </row>
    <row r="68" spans="1:37">
      <c r="A68" s="621" t="s">
        <v>66</v>
      </c>
      <c r="B68" s="621"/>
      <c r="C68" s="621"/>
      <c r="D68" s="621"/>
      <c r="E68" s="621"/>
      <c r="F68" s="621"/>
      <c r="G68" s="621"/>
      <c r="H68" s="621"/>
      <c r="I68" s="621"/>
      <c r="J68" s="621"/>
      <c r="K68" s="621"/>
      <c r="L68" s="621"/>
      <c r="M68" s="621"/>
      <c r="N68" s="621"/>
      <c r="O68" s="119"/>
      <c r="P68" s="120"/>
      <c r="Q68" s="520"/>
      <c r="R68" s="521"/>
      <c r="S68" s="521"/>
      <c r="T68" s="521"/>
      <c r="U68" s="521"/>
      <c r="V68" s="521"/>
      <c r="W68" s="521"/>
      <c r="X68" s="521"/>
      <c r="Y68" s="521"/>
      <c r="Z68" s="126"/>
      <c r="AA68" s="116"/>
      <c r="AB68" s="583" t="s">
        <v>230</v>
      </c>
      <c r="AC68" s="584"/>
      <c r="AD68" s="584"/>
      <c r="AE68" s="584"/>
      <c r="AF68" s="584"/>
      <c r="AG68" s="585"/>
      <c r="AH68" s="504"/>
      <c r="AI68" s="580"/>
      <c r="AJ68" s="582">
        <f>AI68+AH68</f>
        <v>0</v>
      </c>
    </row>
    <row r="69" spans="1:37" ht="15.75" customHeight="1">
      <c r="A69" s="621" t="s">
        <v>75</v>
      </c>
      <c r="B69" s="621"/>
      <c r="C69" s="621"/>
      <c r="D69" s="621"/>
      <c r="E69" s="621"/>
      <c r="F69" s="621"/>
      <c r="G69" s="621"/>
      <c r="H69" s="621"/>
      <c r="I69" s="621"/>
      <c r="J69" s="621"/>
      <c r="K69" s="621"/>
      <c r="L69" s="621"/>
      <c r="M69" s="621"/>
      <c r="N69" s="621"/>
      <c r="O69" s="119"/>
      <c r="P69" s="120"/>
      <c r="Q69" s="520"/>
      <c r="R69" s="521"/>
      <c r="S69" s="521"/>
      <c r="T69" s="521"/>
      <c r="U69" s="521"/>
      <c r="V69" s="521"/>
      <c r="W69" s="521"/>
      <c r="X69" s="521"/>
      <c r="Y69" s="521"/>
      <c r="Z69" s="126"/>
      <c r="AA69" s="116"/>
      <c r="AB69" s="586"/>
      <c r="AC69" s="587"/>
      <c r="AD69" s="587"/>
      <c r="AE69" s="587"/>
      <c r="AF69" s="587"/>
      <c r="AG69" s="588"/>
      <c r="AH69" s="505"/>
      <c r="AI69" s="581"/>
      <c r="AJ69" s="540"/>
    </row>
    <row r="70" spans="1:37" ht="15.75" customHeight="1">
      <c r="A70" s="512" t="s">
        <v>76</v>
      </c>
      <c r="B70" s="620" t="s">
        <v>67</v>
      </c>
      <c r="C70" s="128"/>
      <c r="D70" s="517" t="s">
        <v>68</v>
      </c>
      <c r="E70" s="517"/>
      <c r="F70" s="517"/>
      <c r="G70" s="517"/>
      <c r="H70" s="517"/>
      <c r="I70" s="517"/>
      <c r="J70" s="517"/>
      <c r="K70" s="517"/>
      <c r="L70" s="517"/>
      <c r="M70" s="517"/>
      <c r="N70" s="516" t="s">
        <v>69</v>
      </c>
      <c r="O70" s="516"/>
      <c r="P70" s="120"/>
      <c r="Q70" s="129" t="s">
        <v>17</v>
      </c>
      <c r="R70" s="116"/>
      <c r="S70" s="116"/>
      <c r="T70" s="116"/>
      <c r="U70" s="116"/>
      <c r="V70" s="130"/>
      <c r="W70" s="116"/>
      <c r="X70" s="116"/>
      <c r="Y70" s="131"/>
      <c r="Z70" s="126"/>
      <c r="AA70" s="116"/>
      <c r="AB70" s="571" t="s">
        <v>275</v>
      </c>
      <c r="AC70" s="572"/>
      <c r="AD70" s="572"/>
      <c r="AE70" s="572"/>
      <c r="AF70" s="572"/>
      <c r="AG70" s="573"/>
      <c r="AH70" s="599"/>
      <c r="AI70" s="564"/>
      <c r="AJ70" s="539">
        <f t="shared" ref="AJ70" si="11">AI70+AH70</f>
        <v>0</v>
      </c>
    </row>
    <row r="71" spans="1:37" ht="15.75" customHeight="1">
      <c r="A71" s="512"/>
      <c r="B71" s="620"/>
      <c r="C71" s="128"/>
      <c r="D71" s="515" t="s">
        <v>232</v>
      </c>
      <c r="E71" s="515"/>
      <c r="F71" s="515"/>
      <c r="G71" s="515"/>
      <c r="H71" s="515"/>
      <c r="I71" s="515"/>
      <c r="J71" s="515"/>
      <c r="K71" s="515"/>
      <c r="L71" s="515"/>
      <c r="M71" s="515"/>
      <c r="N71" s="516"/>
      <c r="O71" s="516"/>
      <c r="P71" s="120"/>
      <c r="Q71" s="129" t="s">
        <v>18</v>
      </c>
      <c r="R71" s="130"/>
      <c r="S71" s="130"/>
      <c r="T71" s="130"/>
      <c r="U71" s="130"/>
      <c r="V71" s="130"/>
      <c r="W71" s="116"/>
      <c r="X71" s="116"/>
      <c r="Y71" s="131"/>
      <c r="Z71" s="126"/>
      <c r="AA71" s="116"/>
      <c r="AB71" s="571"/>
      <c r="AC71" s="572"/>
      <c r="AD71" s="572"/>
      <c r="AE71" s="572"/>
      <c r="AF71" s="572"/>
      <c r="AG71" s="573"/>
      <c r="AH71" s="599"/>
      <c r="AI71" s="564"/>
      <c r="AJ71" s="540"/>
    </row>
    <row r="72" spans="1:37" ht="18" customHeight="1">
      <c r="A72" s="512" t="s">
        <v>78</v>
      </c>
      <c r="B72" s="619" t="s">
        <v>70</v>
      </c>
      <c r="C72" s="132"/>
      <c r="D72" s="514" t="s">
        <v>71</v>
      </c>
      <c r="E72" s="514"/>
      <c r="F72" s="514"/>
      <c r="G72" s="514"/>
      <c r="H72" s="514"/>
      <c r="I72" s="514"/>
      <c r="J72" s="514"/>
      <c r="K72" s="514"/>
      <c r="L72" s="514"/>
      <c r="M72" s="514"/>
      <c r="N72" s="133"/>
      <c r="O72" s="119"/>
      <c r="P72" s="120"/>
      <c r="Q72" s="134" t="s">
        <v>19</v>
      </c>
      <c r="R72" s="130"/>
      <c r="S72" s="130"/>
      <c r="T72" s="130"/>
      <c r="U72" s="130"/>
      <c r="V72" s="130"/>
      <c r="W72" s="116"/>
      <c r="X72" s="116"/>
      <c r="Y72" s="131"/>
      <c r="Z72" s="126"/>
      <c r="AA72" s="116"/>
      <c r="AB72" s="571" t="s">
        <v>270</v>
      </c>
      <c r="AC72" s="572"/>
      <c r="AD72" s="572"/>
      <c r="AE72" s="572"/>
      <c r="AF72" s="572"/>
      <c r="AG72" s="573"/>
      <c r="AH72" s="539">
        <f>COUNTA(C14:C34)</f>
        <v>15</v>
      </c>
      <c r="AI72" s="541">
        <f>COUNTA(C37:C61)</f>
        <v>10</v>
      </c>
      <c r="AJ72" s="539">
        <f t="shared" ref="AJ72" si="12">AI72+AH72</f>
        <v>25</v>
      </c>
    </row>
    <row r="73" spans="1:37" ht="14.25" customHeight="1" thickBot="1">
      <c r="A73" s="512"/>
      <c r="B73" s="619"/>
      <c r="C73" s="132"/>
      <c r="D73" s="515" t="s">
        <v>233</v>
      </c>
      <c r="E73" s="515"/>
      <c r="F73" s="515"/>
      <c r="G73" s="515"/>
      <c r="H73" s="515"/>
      <c r="I73" s="515"/>
      <c r="J73" s="515"/>
      <c r="K73" s="515"/>
      <c r="L73" s="515"/>
      <c r="M73" s="515"/>
      <c r="N73" s="135"/>
      <c r="O73" s="119"/>
      <c r="P73" s="120"/>
      <c r="Q73" s="134" t="s">
        <v>20</v>
      </c>
      <c r="R73" s="116"/>
      <c r="S73" s="116"/>
      <c r="T73" s="116"/>
      <c r="U73" s="116"/>
      <c r="V73" s="130"/>
      <c r="W73" s="116"/>
      <c r="X73" s="116"/>
      <c r="Y73" s="131"/>
      <c r="Z73" s="126"/>
      <c r="AA73" s="116"/>
      <c r="AB73" s="571"/>
      <c r="AC73" s="572"/>
      <c r="AD73" s="572"/>
      <c r="AE73" s="572"/>
      <c r="AF73" s="572"/>
      <c r="AG73" s="573"/>
      <c r="AH73" s="540"/>
      <c r="AI73" s="542"/>
      <c r="AJ73" s="543"/>
      <c r="AK73" s="364"/>
    </row>
    <row r="74" spans="1:37" ht="15.75" customHeight="1">
      <c r="A74" s="513" t="s">
        <v>77</v>
      </c>
      <c r="B74" s="620" t="s">
        <v>72</v>
      </c>
      <c r="C74" s="620"/>
      <c r="D74" s="517" t="s">
        <v>73</v>
      </c>
      <c r="E74" s="517"/>
      <c r="F74" s="517"/>
      <c r="G74" s="517"/>
      <c r="H74" s="517"/>
      <c r="I74" s="517"/>
      <c r="J74" s="517"/>
      <c r="K74" s="517"/>
      <c r="L74" s="517"/>
      <c r="M74" s="517"/>
      <c r="N74" s="516" t="s">
        <v>69</v>
      </c>
      <c r="O74" s="516"/>
      <c r="P74" s="120"/>
      <c r="Q74" s="134" t="s">
        <v>21</v>
      </c>
      <c r="R74" s="116"/>
      <c r="S74" s="116"/>
      <c r="T74" s="116"/>
      <c r="U74" s="116"/>
      <c r="V74" s="116"/>
      <c r="W74" s="116"/>
      <c r="X74" s="116"/>
      <c r="Y74" s="131"/>
      <c r="Z74" s="126"/>
      <c r="AA74" s="116"/>
      <c r="AB74" s="608" t="s">
        <v>271</v>
      </c>
      <c r="AC74" s="609"/>
      <c r="AD74" s="609"/>
      <c r="AE74" s="609"/>
      <c r="AF74" s="609"/>
      <c r="AG74" s="610"/>
      <c r="AH74" s="614" t="str">
        <f>IFERROR((AH72/AH68)*100,"")</f>
        <v/>
      </c>
      <c r="AI74" s="576" t="str">
        <f t="shared" ref="AI74:AJ74" si="13">IFERROR((AI72/AI68)*100,"")</f>
        <v/>
      </c>
      <c r="AJ74" s="578" t="str">
        <f t="shared" si="13"/>
        <v/>
      </c>
      <c r="AK74" s="364"/>
    </row>
    <row r="75" spans="1:37" ht="19.5" customHeight="1" thickBot="1">
      <c r="A75" s="513"/>
      <c r="B75" s="620"/>
      <c r="C75" s="620"/>
      <c r="D75" s="516" t="s">
        <v>74</v>
      </c>
      <c r="E75" s="516"/>
      <c r="F75" s="516"/>
      <c r="G75" s="516"/>
      <c r="H75" s="516"/>
      <c r="I75" s="516"/>
      <c r="J75" s="516"/>
      <c r="K75" s="516"/>
      <c r="L75" s="516"/>
      <c r="M75" s="516"/>
      <c r="N75" s="516"/>
      <c r="O75" s="516"/>
      <c r="P75" s="120"/>
      <c r="Q75" s="134" t="s">
        <v>22</v>
      </c>
      <c r="R75" s="116"/>
      <c r="S75" s="116"/>
      <c r="T75" s="116"/>
      <c r="U75" s="116"/>
      <c r="V75" s="116"/>
      <c r="W75" s="116"/>
      <c r="X75" s="116"/>
      <c r="Y75" s="131"/>
      <c r="Z75" s="126"/>
      <c r="AA75" s="116"/>
      <c r="AB75" s="608"/>
      <c r="AC75" s="609"/>
      <c r="AD75" s="609"/>
      <c r="AE75" s="609"/>
      <c r="AF75" s="609"/>
      <c r="AG75" s="610"/>
      <c r="AH75" s="615"/>
      <c r="AI75" s="577"/>
      <c r="AJ75" s="579"/>
      <c r="AK75" s="364"/>
    </row>
    <row r="76" spans="1:37" ht="26.25" customHeight="1" thickBot="1">
      <c r="A76" s="621"/>
      <c r="B76" s="621"/>
      <c r="C76" s="621"/>
      <c r="D76" s="621"/>
      <c r="E76" s="621"/>
      <c r="F76" s="621"/>
      <c r="G76" s="621"/>
      <c r="H76" s="621"/>
      <c r="I76" s="621"/>
      <c r="J76" s="621"/>
      <c r="K76" s="621"/>
      <c r="L76" s="621"/>
      <c r="M76" s="136"/>
      <c r="N76" s="136"/>
      <c r="O76" s="119"/>
      <c r="P76" s="120"/>
      <c r="Q76" s="129" t="s">
        <v>23</v>
      </c>
      <c r="R76" s="116"/>
      <c r="S76" s="116"/>
      <c r="T76" s="116"/>
      <c r="U76" s="116"/>
      <c r="V76" s="116"/>
      <c r="W76" s="116"/>
      <c r="X76" s="116"/>
      <c r="Y76" s="130"/>
      <c r="Z76" s="126"/>
      <c r="AA76" s="116"/>
      <c r="AB76" s="611" t="s">
        <v>8</v>
      </c>
      <c r="AC76" s="612"/>
      <c r="AD76" s="612"/>
      <c r="AE76" s="612"/>
      <c r="AF76" s="612"/>
      <c r="AG76" s="613"/>
      <c r="AH76" s="405">
        <f>IFERROR(AC36/$AG66,"")</f>
        <v>15</v>
      </c>
      <c r="AI76" s="407">
        <f>IFERROR(AC63/$AG66,"")</f>
        <v>10</v>
      </c>
      <c r="AJ76" s="408">
        <f>IFERROR(AC64/$AG66,"")</f>
        <v>25</v>
      </c>
      <c r="AK76" s="364"/>
    </row>
    <row r="77" spans="1:37" ht="16.5" customHeight="1">
      <c r="A77" s="596" t="s">
        <v>283</v>
      </c>
      <c r="B77" s="596"/>
      <c r="C77" s="596"/>
      <c r="D77" s="596"/>
      <c r="E77" s="596"/>
      <c r="F77" s="596"/>
      <c r="G77" s="596"/>
      <c r="H77" s="596"/>
      <c r="I77" s="596"/>
      <c r="J77" s="596"/>
      <c r="K77" s="596"/>
      <c r="L77" s="596"/>
      <c r="M77" s="596"/>
      <c r="N77" s="596"/>
      <c r="O77" s="133"/>
      <c r="P77" s="120"/>
      <c r="Q77" s="134" t="s">
        <v>24</v>
      </c>
      <c r="R77" s="116"/>
      <c r="S77" s="116"/>
      <c r="T77" s="116"/>
      <c r="U77" s="116"/>
      <c r="V77" s="116"/>
      <c r="W77" s="116"/>
      <c r="X77" s="116"/>
      <c r="Y77" s="131"/>
      <c r="Z77" s="126"/>
      <c r="AA77" s="116"/>
      <c r="AB77" s="571" t="s">
        <v>9</v>
      </c>
      <c r="AC77" s="572"/>
      <c r="AD77" s="572"/>
      <c r="AE77" s="572"/>
      <c r="AF77" s="572"/>
      <c r="AG77" s="573"/>
      <c r="AH77" s="626">
        <f>IFERROR((AH76/AH72)*100,"")</f>
        <v>100</v>
      </c>
      <c r="AI77" s="627">
        <f>IFERROR((AI76/AI72)*100,"")</f>
        <v>100</v>
      </c>
      <c r="AJ77" s="625">
        <f>IFERROR((AJ76/AJ72)*100,"")</f>
        <v>100</v>
      </c>
      <c r="AK77" s="364"/>
    </row>
    <row r="78" spans="1:37" ht="15.75" customHeight="1">
      <c r="A78" s="596"/>
      <c r="B78" s="596"/>
      <c r="C78" s="596"/>
      <c r="D78" s="596"/>
      <c r="E78" s="596"/>
      <c r="F78" s="596"/>
      <c r="G78" s="596"/>
      <c r="H78" s="596"/>
      <c r="I78" s="596"/>
      <c r="J78" s="596"/>
      <c r="K78" s="596"/>
      <c r="L78" s="596"/>
      <c r="M78" s="596"/>
      <c r="N78" s="596"/>
      <c r="O78" s="133"/>
      <c r="P78" s="120"/>
      <c r="Q78" s="134" t="s">
        <v>25</v>
      </c>
      <c r="R78" s="116"/>
      <c r="S78" s="116"/>
      <c r="T78" s="116"/>
      <c r="U78" s="116"/>
      <c r="V78" s="116"/>
      <c r="W78" s="116"/>
      <c r="X78" s="116"/>
      <c r="Y78" s="131"/>
      <c r="Z78" s="126"/>
      <c r="AA78" s="116"/>
      <c r="AB78" s="571"/>
      <c r="AC78" s="572"/>
      <c r="AD78" s="572"/>
      <c r="AE78" s="572"/>
      <c r="AF78" s="572"/>
      <c r="AG78" s="573"/>
      <c r="AH78" s="626"/>
      <c r="AI78" s="627"/>
      <c r="AJ78" s="626"/>
      <c r="AK78" s="364"/>
    </row>
    <row r="79" spans="1:37" ht="15.75" customHeight="1">
      <c r="A79" s="500" t="s">
        <v>287</v>
      </c>
      <c r="B79" s="500"/>
      <c r="C79" s="500"/>
      <c r="D79" s="500"/>
      <c r="E79" s="500"/>
      <c r="F79" s="500"/>
      <c r="G79" s="500"/>
      <c r="H79" s="500"/>
      <c r="I79" s="500"/>
      <c r="J79" s="500"/>
      <c r="K79" s="500"/>
      <c r="L79" s="500"/>
      <c r="M79" s="500"/>
      <c r="N79" s="500"/>
      <c r="O79" s="500"/>
      <c r="P79" s="120"/>
      <c r="Q79" s="134" t="s">
        <v>26</v>
      </c>
      <c r="R79" s="116"/>
      <c r="S79" s="116"/>
      <c r="T79" s="116"/>
      <c r="U79" s="116"/>
      <c r="V79" s="116"/>
      <c r="W79" s="116"/>
      <c r="X79" s="116"/>
      <c r="Y79" s="131"/>
      <c r="Z79" s="126"/>
      <c r="AA79" s="139"/>
      <c r="AB79" s="571" t="s">
        <v>118</v>
      </c>
      <c r="AC79" s="572"/>
      <c r="AD79" s="572"/>
      <c r="AE79" s="572"/>
      <c r="AF79" s="572"/>
      <c r="AG79" s="573"/>
      <c r="AH79" s="628"/>
      <c r="AI79" s="630"/>
      <c r="AJ79" s="539">
        <f t="shared" ref="AJ79:AJ85" si="14">AI79+AH79</f>
        <v>0</v>
      </c>
    </row>
    <row r="80" spans="1:37" ht="16.5" customHeight="1">
      <c r="A80" s="500"/>
      <c r="B80" s="500"/>
      <c r="C80" s="500"/>
      <c r="D80" s="500"/>
      <c r="E80" s="500"/>
      <c r="F80" s="500"/>
      <c r="G80" s="500"/>
      <c r="H80" s="500"/>
      <c r="I80" s="500"/>
      <c r="J80" s="500"/>
      <c r="K80" s="500"/>
      <c r="L80" s="500"/>
      <c r="M80" s="500"/>
      <c r="N80" s="500"/>
      <c r="O80" s="500"/>
      <c r="P80" s="120"/>
      <c r="Q80" s="134" t="s">
        <v>27</v>
      </c>
      <c r="R80" s="116"/>
      <c r="S80" s="116"/>
      <c r="T80" s="116"/>
      <c r="U80" s="116"/>
      <c r="V80" s="116"/>
      <c r="W80" s="116"/>
      <c r="X80" s="116"/>
      <c r="Y80" s="130"/>
      <c r="Z80" s="126"/>
      <c r="AA80" s="116"/>
      <c r="AB80" s="571"/>
      <c r="AC80" s="572"/>
      <c r="AD80" s="572"/>
      <c r="AE80" s="572"/>
      <c r="AF80" s="572"/>
      <c r="AG80" s="573"/>
      <c r="AH80" s="629"/>
      <c r="AI80" s="631"/>
      <c r="AJ80" s="540"/>
    </row>
    <row r="81" spans="1:36" ht="14.25" customHeight="1">
      <c r="A81" s="135" t="s">
        <v>284</v>
      </c>
      <c r="B81" s="137"/>
      <c r="C81" s="137"/>
      <c r="D81" s="138"/>
      <c r="E81" s="138"/>
      <c r="F81" s="138"/>
      <c r="G81" s="138"/>
      <c r="H81" s="138"/>
      <c r="I81" s="138"/>
      <c r="J81" s="138"/>
      <c r="K81" s="138"/>
      <c r="L81" s="138"/>
      <c r="M81" s="138"/>
      <c r="N81" s="138"/>
      <c r="O81" s="133"/>
      <c r="P81" s="120"/>
      <c r="Q81" s="134" t="s">
        <v>28</v>
      </c>
      <c r="R81" s="116"/>
      <c r="S81" s="116"/>
      <c r="T81" s="116"/>
      <c r="U81" s="116"/>
      <c r="V81" s="116"/>
      <c r="W81" s="116"/>
      <c r="X81" s="116"/>
      <c r="Y81" s="131"/>
      <c r="Z81" s="126"/>
      <c r="AA81" s="116"/>
      <c r="AB81" s="602" t="s">
        <v>10</v>
      </c>
      <c r="AC81" s="603"/>
      <c r="AD81" s="603"/>
      <c r="AE81" s="603"/>
      <c r="AF81" s="603"/>
      <c r="AG81" s="604"/>
      <c r="AH81" s="599"/>
      <c r="AI81" s="564"/>
      <c r="AJ81" s="539">
        <f t="shared" si="14"/>
        <v>0</v>
      </c>
    </row>
    <row r="82" spans="1:36" ht="15.75" customHeight="1">
      <c r="A82" s="140" t="s">
        <v>228</v>
      </c>
      <c r="B82" s="500" t="s">
        <v>229</v>
      </c>
      <c r="C82" s="500"/>
      <c r="D82" s="500"/>
      <c r="E82" s="500"/>
      <c r="F82" s="500"/>
      <c r="G82" s="500"/>
      <c r="H82" s="500"/>
      <c r="I82" s="500"/>
      <c r="J82" s="500"/>
      <c r="K82" s="500"/>
      <c r="L82" s="500"/>
      <c r="M82" s="500"/>
      <c r="N82" s="500"/>
      <c r="O82" s="119"/>
      <c r="P82" s="120"/>
      <c r="Q82" s="134" t="s">
        <v>193</v>
      </c>
      <c r="R82" s="116"/>
      <c r="S82" s="116"/>
      <c r="T82" s="116"/>
      <c r="U82" s="116"/>
      <c r="V82" s="116"/>
      <c r="W82" s="116"/>
      <c r="X82" s="116"/>
      <c r="Y82" s="130"/>
      <c r="Z82" s="126"/>
      <c r="AA82" s="116"/>
      <c r="AB82" s="602"/>
      <c r="AC82" s="603"/>
      <c r="AD82" s="603"/>
      <c r="AE82" s="603"/>
      <c r="AF82" s="603"/>
      <c r="AG82" s="604"/>
      <c r="AH82" s="599"/>
      <c r="AI82" s="564"/>
      <c r="AJ82" s="540"/>
    </row>
    <row r="83" spans="1:36" ht="15.75" customHeight="1">
      <c r="B83" s="116"/>
      <c r="C83" s="118"/>
      <c r="D83" s="118"/>
      <c r="E83" s="118"/>
      <c r="F83" s="118"/>
      <c r="G83" s="118"/>
      <c r="H83" s="141"/>
      <c r="I83" s="141"/>
      <c r="J83" s="141"/>
      <c r="K83" s="141"/>
      <c r="L83" s="116"/>
      <c r="M83" s="116"/>
      <c r="N83" s="116"/>
      <c r="O83" s="116"/>
      <c r="P83" s="120"/>
      <c r="Q83" s="134" t="s">
        <v>29</v>
      </c>
      <c r="R83" s="116"/>
      <c r="S83" s="116"/>
      <c r="T83" s="116"/>
      <c r="U83" s="116"/>
      <c r="V83" s="116"/>
      <c r="W83" s="116"/>
      <c r="X83" s="116"/>
      <c r="Y83" s="116"/>
      <c r="Z83" s="126"/>
      <c r="AA83" s="116"/>
      <c r="AB83" s="602" t="s">
        <v>11</v>
      </c>
      <c r="AC83" s="603"/>
      <c r="AD83" s="603"/>
      <c r="AE83" s="603"/>
      <c r="AF83" s="603"/>
      <c r="AG83" s="604"/>
      <c r="AH83" s="505"/>
      <c r="AI83" s="581"/>
      <c r="AJ83" s="539">
        <f t="shared" si="14"/>
        <v>0</v>
      </c>
    </row>
    <row r="84" spans="1:36" ht="14.25" customHeight="1" thickBot="1">
      <c r="B84" s="118"/>
      <c r="C84" s="118"/>
      <c r="D84" s="118"/>
      <c r="E84" s="118"/>
      <c r="F84" s="118"/>
      <c r="G84" s="118"/>
      <c r="H84" s="116"/>
      <c r="I84" s="116"/>
      <c r="J84" s="116"/>
      <c r="K84" s="116"/>
      <c r="L84" s="116"/>
      <c r="M84" s="116"/>
      <c r="N84" s="116"/>
      <c r="O84" s="116"/>
      <c r="P84" s="120"/>
      <c r="Q84" s="129" t="s">
        <v>30</v>
      </c>
      <c r="R84" s="116"/>
      <c r="S84" s="116"/>
      <c r="T84" s="116"/>
      <c r="U84" s="116"/>
      <c r="V84" s="116"/>
      <c r="W84" s="131"/>
      <c r="X84" s="131"/>
      <c r="Y84" s="131"/>
      <c r="Z84" s="126"/>
      <c r="AA84" s="116"/>
      <c r="AB84" s="602"/>
      <c r="AC84" s="603"/>
      <c r="AD84" s="603"/>
      <c r="AE84" s="603"/>
      <c r="AF84" s="603"/>
      <c r="AG84" s="604"/>
      <c r="AH84" s="505"/>
      <c r="AI84" s="581"/>
      <c r="AJ84" s="543"/>
    </row>
    <row r="85" spans="1:36" ht="15" customHeight="1">
      <c r="B85" s="617"/>
      <c r="C85" s="617"/>
      <c r="D85" s="617"/>
      <c r="E85" s="617"/>
      <c r="F85" s="617"/>
      <c r="G85" s="617"/>
      <c r="H85" s="116"/>
      <c r="I85" s="116"/>
      <c r="J85" s="116"/>
      <c r="K85" s="116"/>
      <c r="L85" s="116"/>
      <c r="M85" s="116"/>
      <c r="N85" s="116"/>
      <c r="O85" s="116"/>
      <c r="P85" s="120"/>
      <c r="Q85" s="134" t="s">
        <v>31</v>
      </c>
      <c r="R85" s="116"/>
      <c r="S85" s="116"/>
      <c r="T85" s="116"/>
      <c r="U85" s="116"/>
      <c r="V85" s="116"/>
      <c r="W85" s="116"/>
      <c r="X85" s="116"/>
      <c r="Y85" s="116"/>
      <c r="Z85" s="126"/>
      <c r="AA85" s="142"/>
      <c r="AB85" s="602" t="s">
        <v>12</v>
      </c>
      <c r="AC85" s="603"/>
      <c r="AD85" s="603"/>
      <c r="AE85" s="603"/>
      <c r="AF85" s="603"/>
      <c r="AG85" s="604"/>
      <c r="AH85" s="505"/>
      <c r="AI85" s="581"/>
      <c r="AJ85" s="582">
        <f t="shared" si="14"/>
        <v>0</v>
      </c>
    </row>
    <row r="86" spans="1:36" ht="15.75" customHeight="1" thickBot="1">
      <c r="B86" s="617"/>
      <c r="C86" s="617"/>
      <c r="D86" s="617"/>
      <c r="E86" s="617"/>
      <c r="F86" s="617"/>
      <c r="G86" s="617"/>
      <c r="H86" s="116"/>
      <c r="I86" s="116"/>
      <c r="J86" s="116"/>
      <c r="K86" s="116"/>
      <c r="L86" s="116"/>
      <c r="M86" s="116"/>
      <c r="N86" s="116"/>
      <c r="O86" s="116"/>
      <c r="P86" s="120"/>
      <c r="Q86" s="134" t="s">
        <v>32</v>
      </c>
      <c r="R86" s="116"/>
      <c r="S86" s="116"/>
      <c r="T86" s="116"/>
      <c r="U86" s="116"/>
      <c r="V86" s="116"/>
      <c r="W86" s="116"/>
      <c r="X86" s="116"/>
      <c r="Y86" s="116"/>
      <c r="Z86" s="126"/>
      <c r="AA86" s="116"/>
      <c r="AB86" s="605"/>
      <c r="AC86" s="606"/>
      <c r="AD86" s="606"/>
      <c r="AE86" s="606"/>
      <c r="AF86" s="606"/>
      <c r="AG86" s="607"/>
      <c r="AH86" s="616"/>
      <c r="AI86" s="623"/>
      <c r="AJ86" s="624"/>
    </row>
    <row r="87" spans="1:36" ht="14.25" customHeight="1">
      <c r="B87" s="130"/>
      <c r="C87" s="130"/>
      <c r="D87" s="116"/>
      <c r="E87" s="116"/>
      <c r="F87" s="116"/>
      <c r="G87" s="116"/>
      <c r="H87" s="116"/>
      <c r="I87" s="116"/>
      <c r="J87" s="116"/>
      <c r="K87" s="116"/>
      <c r="L87" s="116"/>
      <c r="M87" s="116"/>
      <c r="N87" s="116"/>
      <c r="O87" s="116"/>
      <c r="P87" s="120"/>
      <c r="Q87" s="134" t="s">
        <v>33</v>
      </c>
      <c r="R87" s="116"/>
      <c r="S87" s="116"/>
      <c r="T87" s="116"/>
      <c r="U87" s="116"/>
      <c r="V87" s="116"/>
      <c r="W87" s="116"/>
      <c r="X87" s="116"/>
      <c r="Y87" s="116"/>
      <c r="Z87" s="126"/>
      <c r="AA87" s="116"/>
      <c r="AJ87" s="116"/>
    </row>
    <row r="88" spans="1:36">
      <c r="B88" s="130"/>
      <c r="C88" s="130"/>
      <c r="D88" s="130"/>
      <c r="E88" s="130"/>
      <c r="F88" s="130"/>
      <c r="G88" s="130"/>
      <c r="H88" s="116"/>
      <c r="I88" s="116"/>
      <c r="J88" s="116"/>
      <c r="K88" s="116"/>
      <c r="L88" s="116"/>
      <c r="M88" s="116"/>
      <c r="N88" s="116"/>
      <c r="O88" s="116"/>
      <c r="P88" s="120"/>
      <c r="Q88" s="129" t="s">
        <v>34</v>
      </c>
      <c r="R88" s="116"/>
      <c r="S88" s="116"/>
      <c r="T88" s="116"/>
      <c r="U88" s="116"/>
      <c r="V88" s="116"/>
      <c r="W88" s="116"/>
      <c r="X88" s="116"/>
      <c r="Y88" s="116"/>
      <c r="Z88" s="126"/>
      <c r="AA88" s="116"/>
      <c r="AB88" s="143" t="s">
        <v>13</v>
      </c>
      <c r="AI88" s="116"/>
      <c r="AJ88" s="144"/>
    </row>
    <row r="89" spans="1:36">
      <c r="B89" s="145"/>
      <c r="C89" s="145"/>
      <c r="D89" s="130"/>
      <c r="E89" s="130"/>
      <c r="F89" s="130"/>
      <c r="G89" s="130"/>
      <c r="H89" s="116"/>
      <c r="I89" s="116"/>
      <c r="J89" s="116"/>
      <c r="K89" s="116"/>
      <c r="L89" s="116"/>
      <c r="M89" s="116"/>
      <c r="N89" s="116"/>
      <c r="O89" s="116"/>
      <c r="P89" s="120"/>
      <c r="Q89" s="134" t="s">
        <v>35</v>
      </c>
      <c r="R89" s="116"/>
      <c r="S89" s="116"/>
      <c r="T89" s="116"/>
      <c r="U89" s="116"/>
      <c r="V89" s="116"/>
      <c r="W89" s="116"/>
      <c r="X89" s="116"/>
      <c r="Y89" s="116"/>
      <c r="Z89" s="126"/>
      <c r="AA89" s="116"/>
      <c r="AJ89" s="146"/>
    </row>
    <row r="90" spans="1:36" ht="12" customHeight="1">
      <c r="B90" s="145"/>
      <c r="C90" s="145"/>
      <c r="D90" s="116"/>
      <c r="E90" s="116"/>
      <c r="F90" s="116"/>
      <c r="G90" s="116"/>
      <c r="H90" s="116"/>
      <c r="I90" s="116"/>
      <c r="J90" s="116"/>
      <c r="K90" s="116"/>
      <c r="L90" s="116"/>
      <c r="M90" s="116"/>
      <c r="N90" s="116"/>
      <c r="O90" s="116"/>
      <c r="P90" s="120"/>
      <c r="Q90" s="520" t="s">
        <v>285</v>
      </c>
      <c r="R90" s="521"/>
      <c r="S90" s="521"/>
      <c r="T90" s="521"/>
      <c r="U90" s="521"/>
      <c r="V90" s="521"/>
      <c r="W90" s="521"/>
      <c r="X90" s="521"/>
      <c r="Y90" s="521"/>
      <c r="Z90" s="522"/>
      <c r="AA90" s="116"/>
      <c r="AD90" s="487" t="s">
        <v>379</v>
      </c>
      <c r="AE90" s="487"/>
      <c r="AF90" s="487"/>
      <c r="AG90" s="487"/>
      <c r="AH90" s="487"/>
      <c r="AI90" s="487"/>
    </row>
    <row r="91" spans="1:36">
      <c r="B91" s="145"/>
      <c r="C91" s="145"/>
      <c r="D91" s="116"/>
      <c r="E91" s="116"/>
      <c r="F91" s="116"/>
      <c r="G91" s="116"/>
      <c r="H91" s="116"/>
      <c r="I91" s="116"/>
      <c r="J91" s="116"/>
      <c r="K91" s="116"/>
      <c r="L91" s="116"/>
      <c r="M91" s="116"/>
      <c r="N91" s="116"/>
      <c r="O91" s="116"/>
      <c r="P91" s="120"/>
      <c r="Q91" s="520"/>
      <c r="R91" s="521"/>
      <c r="S91" s="521"/>
      <c r="T91" s="521"/>
      <c r="U91" s="521"/>
      <c r="V91" s="521"/>
      <c r="W91" s="521"/>
      <c r="X91" s="521"/>
      <c r="Y91" s="521"/>
      <c r="Z91" s="522"/>
      <c r="AA91" s="116"/>
      <c r="AC91" s="147" t="s">
        <v>164</v>
      </c>
      <c r="AD91" s="144"/>
      <c r="AF91" s="115"/>
      <c r="AG91" s="144"/>
      <c r="AH91" s="144"/>
    </row>
    <row r="92" spans="1:36">
      <c r="B92" s="145"/>
      <c r="C92" s="145"/>
      <c r="D92" s="116"/>
      <c r="E92" s="116"/>
      <c r="F92" s="116"/>
      <c r="G92" s="116"/>
      <c r="H92" s="116"/>
      <c r="I92" s="116"/>
      <c r="J92" s="116"/>
      <c r="K92" s="116"/>
      <c r="L92" s="116"/>
      <c r="M92" s="116"/>
      <c r="N92" s="116"/>
      <c r="O92" s="116"/>
      <c r="P92" s="116"/>
      <c r="Q92" s="134" t="s">
        <v>36</v>
      </c>
      <c r="R92" s="116"/>
      <c r="S92" s="116"/>
      <c r="T92" s="116"/>
      <c r="U92" s="116"/>
      <c r="V92" s="116"/>
      <c r="W92" s="116"/>
      <c r="X92" s="116"/>
      <c r="Y92" s="116"/>
      <c r="Z92" s="148"/>
      <c r="AA92" s="116"/>
    </row>
    <row r="93" spans="1:36" ht="14.25" customHeight="1">
      <c r="B93" s="130"/>
      <c r="C93" s="130"/>
      <c r="D93" s="116"/>
      <c r="E93" s="116"/>
      <c r="F93" s="116"/>
      <c r="G93" s="116"/>
      <c r="Q93" s="129" t="s">
        <v>37</v>
      </c>
      <c r="R93" s="116"/>
      <c r="S93" s="116"/>
      <c r="T93" s="116"/>
      <c r="U93" s="116"/>
      <c r="V93" s="116"/>
      <c r="W93" s="116"/>
      <c r="X93" s="116"/>
      <c r="Y93" s="116"/>
      <c r="Z93" s="148"/>
      <c r="AA93" s="116"/>
      <c r="AB93" s="112" t="s">
        <v>14</v>
      </c>
      <c r="AD93" s="146"/>
      <c r="AE93" s="144"/>
      <c r="AF93" s="146"/>
      <c r="AG93" s="146"/>
      <c r="AH93" s="146"/>
    </row>
    <row r="94" spans="1:36" ht="14.25" customHeight="1">
      <c r="A94" s="501" t="s">
        <v>204</v>
      </c>
      <c r="B94" s="501"/>
      <c r="C94" s="145"/>
      <c r="D94" s="116"/>
      <c r="E94" s="116"/>
      <c r="F94" s="116"/>
      <c r="G94" s="116"/>
      <c r="Q94" s="134" t="s">
        <v>38</v>
      </c>
      <c r="R94" s="116"/>
      <c r="S94" s="116"/>
      <c r="T94" s="116"/>
      <c r="U94" s="116"/>
      <c r="V94" s="116"/>
      <c r="W94" s="116"/>
      <c r="X94" s="116"/>
      <c r="Y94" s="116"/>
      <c r="Z94" s="148"/>
      <c r="AA94" s="116"/>
      <c r="AD94" s="487" t="s">
        <v>444</v>
      </c>
      <c r="AE94" s="487"/>
      <c r="AF94" s="487"/>
      <c r="AG94" s="487"/>
      <c r="AH94" s="487"/>
      <c r="AI94" s="487"/>
      <c r="AJ94" s="116"/>
    </row>
    <row r="95" spans="1:36" ht="14.25" customHeight="1" thickBot="1">
      <c r="A95" s="501"/>
      <c r="B95" s="501"/>
      <c r="C95" s="145"/>
      <c r="D95" s="116"/>
      <c r="E95" s="116"/>
      <c r="F95" s="116"/>
      <c r="G95" s="116"/>
      <c r="Q95" s="149" t="s">
        <v>39</v>
      </c>
      <c r="R95" s="40"/>
      <c r="S95" s="40"/>
      <c r="T95" s="40"/>
      <c r="U95" s="40"/>
      <c r="V95" s="40"/>
      <c r="W95" s="40"/>
      <c r="X95" s="40"/>
      <c r="Y95" s="40"/>
      <c r="Z95" s="127"/>
      <c r="AA95" s="116"/>
      <c r="AC95" s="116"/>
      <c r="AD95" s="146"/>
      <c r="AE95" s="146"/>
      <c r="AF95" s="146" t="s">
        <v>165</v>
      </c>
      <c r="AG95" s="146"/>
      <c r="AH95" s="146"/>
      <c r="AI95" s="144"/>
      <c r="AJ95" s="144"/>
    </row>
  </sheetData>
  <sheetProtection algorithmName="SHA-512" hashValue="D2W/GVC6T1gzSEr+uc59JZdWbJ+kkxYOGJ/QrCCQgBzzepPvkLX2+c36vmicZw9FhICYzOD/QS2fwkuq3Q9/qg==" saltValue="PuGKSYUaRi0RmPemd+iayQ==" spinCount="100000" sheet="1" objects="1" scenarios="1" selectLockedCells="1"/>
  <mergeCells count="185">
    <mergeCell ref="B46:C46"/>
    <mergeCell ref="B47:C47"/>
    <mergeCell ref="B48:C48"/>
    <mergeCell ref="B51:C51"/>
    <mergeCell ref="B50:C50"/>
    <mergeCell ref="B49:C49"/>
    <mergeCell ref="B60:C60"/>
    <mergeCell ref="B59:C59"/>
    <mergeCell ref="B58:C58"/>
    <mergeCell ref="B57:C57"/>
    <mergeCell ref="B56:C56"/>
    <mergeCell ref="B55:C55"/>
    <mergeCell ref="B54:C54"/>
    <mergeCell ref="B53:C53"/>
    <mergeCell ref="B52:C52"/>
    <mergeCell ref="B38:C38"/>
    <mergeCell ref="B39:C39"/>
    <mergeCell ref="B40:C40"/>
    <mergeCell ref="B41:C41"/>
    <mergeCell ref="B42:C42"/>
    <mergeCell ref="B43:C43"/>
    <mergeCell ref="B44:C44"/>
    <mergeCell ref="A36:C36"/>
    <mergeCell ref="B45:C45"/>
    <mergeCell ref="AE46:AJ46"/>
    <mergeCell ref="AE45:AJ45"/>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7:C37"/>
    <mergeCell ref="AI85:AI86"/>
    <mergeCell ref="AJ85:AJ86"/>
    <mergeCell ref="AB81:AG82"/>
    <mergeCell ref="AH70:AH71"/>
    <mergeCell ref="AI70:AI71"/>
    <mergeCell ref="AJ70:AJ71"/>
    <mergeCell ref="AB83:AG84"/>
    <mergeCell ref="AJ77:AJ78"/>
    <mergeCell ref="AH77:AH78"/>
    <mergeCell ref="AI77:AI78"/>
    <mergeCell ref="AB79:AG80"/>
    <mergeCell ref="AB77:AG78"/>
    <mergeCell ref="AH79:AH80"/>
    <mergeCell ref="AI79:AI80"/>
    <mergeCell ref="AJ79:AJ80"/>
    <mergeCell ref="AJ83:AJ84"/>
    <mergeCell ref="AI83:AI84"/>
    <mergeCell ref="A77:N78"/>
    <mergeCell ref="A64:C64"/>
    <mergeCell ref="AH81:AH82"/>
    <mergeCell ref="B61:C61"/>
    <mergeCell ref="AB85:AG86"/>
    <mergeCell ref="AB74:AG75"/>
    <mergeCell ref="AB76:AG76"/>
    <mergeCell ref="AB70:AG71"/>
    <mergeCell ref="AH74:AH75"/>
    <mergeCell ref="AH83:AH84"/>
    <mergeCell ref="AH85:AH86"/>
    <mergeCell ref="B85:G86"/>
    <mergeCell ref="D71:M71"/>
    <mergeCell ref="D65:H65"/>
    <mergeCell ref="B72:B73"/>
    <mergeCell ref="B70:B71"/>
    <mergeCell ref="A67:N67"/>
    <mergeCell ref="A68:N68"/>
    <mergeCell ref="A69:N69"/>
    <mergeCell ref="D74:M74"/>
    <mergeCell ref="A65:B65"/>
    <mergeCell ref="B82:N82"/>
    <mergeCell ref="B74:C75"/>
    <mergeCell ref="A76:L76"/>
    <mergeCell ref="N70:O71"/>
    <mergeCell ref="AB72:AG73"/>
    <mergeCell ref="Q67:Y69"/>
    <mergeCell ref="AI74:AI75"/>
    <mergeCell ref="AJ74:AJ75"/>
    <mergeCell ref="AI68:AI69"/>
    <mergeCell ref="AJ68:AJ69"/>
    <mergeCell ref="AB68:AG69"/>
    <mergeCell ref="AH66:AJ66"/>
    <mergeCell ref="AE66:AF67"/>
    <mergeCell ref="AE47:AJ47"/>
    <mergeCell ref="AE48:AJ48"/>
    <mergeCell ref="AE49:AJ49"/>
    <mergeCell ref="AE50:AJ50"/>
    <mergeCell ref="AI81:AI82"/>
    <mergeCell ref="AE53:AJ53"/>
    <mergeCell ref="AE54:AJ54"/>
    <mergeCell ref="AE55:AJ55"/>
    <mergeCell ref="AE56:AJ56"/>
    <mergeCell ref="AE63:AJ63"/>
    <mergeCell ref="AE59:AJ59"/>
    <mergeCell ref="AE60:AJ60"/>
    <mergeCell ref="AE64:AJ64"/>
    <mergeCell ref="AE58:AJ58"/>
    <mergeCell ref="A2:AJ2"/>
    <mergeCell ref="D10:AB10"/>
    <mergeCell ref="AE28:AJ28"/>
    <mergeCell ref="AE29:AJ29"/>
    <mergeCell ref="AE30:AJ30"/>
    <mergeCell ref="AE31:AJ31"/>
    <mergeCell ref="AE32:AJ32"/>
    <mergeCell ref="AE17:AJ17"/>
    <mergeCell ref="AE18:AJ18"/>
    <mergeCell ref="AE19:AJ19"/>
    <mergeCell ref="AE14:AJ14"/>
    <mergeCell ref="AE15:AJ15"/>
    <mergeCell ref="AE16:AJ16"/>
    <mergeCell ref="A3:AJ3"/>
    <mergeCell ref="A10:C13"/>
    <mergeCell ref="C6:E6"/>
    <mergeCell ref="X8:Y8"/>
    <mergeCell ref="K6:O6"/>
    <mergeCell ref="X6:AC6"/>
    <mergeCell ref="AC10:AD11"/>
    <mergeCell ref="AE20:AJ20"/>
    <mergeCell ref="AE21:AJ21"/>
    <mergeCell ref="AE22:AJ22"/>
    <mergeCell ref="AE23:AJ23"/>
    <mergeCell ref="Q6:W6"/>
    <mergeCell ref="Q90:Z91"/>
    <mergeCell ref="AE25:AJ25"/>
    <mergeCell ref="AE26:AJ26"/>
    <mergeCell ref="AE27:AJ27"/>
    <mergeCell ref="AC12:AC13"/>
    <mergeCell ref="AD12:AD13"/>
    <mergeCell ref="AE10:AJ13"/>
    <mergeCell ref="AE57:AJ57"/>
    <mergeCell ref="AH72:AH73"/>
    <mergeCell ref="AI72:AI73"/>
    <mergeCell ref="AJ72:AJ73"/>
    <mergeCell ref="AE51:AJ51"/>
    <mergeCell ref="AE42:AJ42"/>
    <mergeCell ref="AE37:AJ37"/>
    <mergeCell ref="AE38:AJ38"/>
    <mergeCell ref="AE39:AJ39"/>
    <mergeCell ref="AE40:AJ40"/>
    <mergeCell ref="AE41:AJ41"/>
    <mergeCell ref="AE61:AJ61"/>
    <mergeCell ref="AE52:AJ52"/>
    <mergeCell ref="AJ81:AJ82"/>
    <mergeCell ref="AE43:AJ43"/>
    <mergeCell ref="AE44:AJ44"/>
    <mergeCell ref="AD8:AI8"/>
    <mergeCell ref="AD90:AI90"/>
    <mergeCell ref="AD94:AI94"/>
    <mergeCell ref="C8:Q8"/>
    <mergeCell ref="AG66:AG67"/>
    <mergeCell ref="AC66:AD67"/>
    <mergeCell ref="AB66:AB67"/>
    <mergeCell ref="A63:C63"/>
    <mergeCell ref="A79:O80"/>
    <mergeCell ref="A94:B95"/>
    <mergeCell ref="Z8:AB8"/>
    <mergeCell ref="T8:W8"/>
    <mergeCell ref="AH68:AH69"/>
    <mergeCell ref="AE24:AJ24"/>
    <mergeCell ref="AE33:AJ33"/>
    <mergeCell ref="AE34:AJ34"/>
    <mergeCell ref="A70:A71"/>
    <mergeCell ref="A72:A73"/>
    <mergeCell ref="A74:A75"/>
    <mergeCell ref="D72:M72"/>
    <mergeCell ref="D73:M73"/>
    <mergeCell ref="D75:M75"/>
    <mergeCell ref="D70:M70"/>
    <mergeCell ref="N74:O75"/>
  </mergeCells>
  <dataValidations count="9">
    <dataValidation type="list" allowBlank="1" showInputMessage="1" showErrorMessage="1" sqref="K6:O6">
      <formula1>$AM$5:$AM$20</formula1>
    </dataValidation>
    <dataValidation type="list" allowBlank="1" showInputMessage="1" showErrorMessage="1" sqref="X6:AC6">
      <formula1>$AT$3:$AT$14</formula1>
    </dataValidation>
    <dataValidation type="list" showInputMessage="1" showErrorMessage="1" sqref="AD8:AI8">
      <formula1>OFFSET(Year,MATCH(X8,YearList,0),1,COUNTIF(YearList,X8),1)</formula1>
    </dataValidation>
    <dataValidation type="list" showInputMessage="1" showErrorMessage="1" sqref="C8">
      <formula1>$AV$3:$AV$10</formula1>
    </dataValidation>
    <dataValidation type="list" showInputMessage="1" showErrorMessage="1" sqref="AD90:AI90">
      <formula1>$AO$3:$AO$15</formula1>
    </dataValidation>
    <dataValidation type="textLength" allowBlank="1" showInputMessage="1" showErrorMessage="1" errorTitle="Error" error="Check your data._x000a__x000a_Use the following legends:_x000a__x000a_Letter &quot;X&quot; for whole day ABSENT._x000a_Letter &quot;Y&quot; for half-day (PM) Absent. _x000a_Letter &quot;Z&quot; for half-day (AM) Absent. " sqref="D37:AB61">
      <formula1>0</formula1>
      <formula2>1</formula2>
    </dataValidation>
    <dataValidation type="textLength" allowBlank="1" showInputMessage="1" showErrorMessage="1" errorTitle="Error" error="Check your data._x000a__x000a_Use the following legends:_x000a__x000a_Letter &quot;X&quot; for whole day ABSENT._x000a_Letter &quot;Y&quot; for half-day (PM) Absent. _x000a_Letter &quot;Z&quot; for half-day (AM) Absent. _x000a_" sqref="D14:AB34">
      <formula1>0</formula1>
      <formula2>1</formula2>
    </dataValidation>
    <dataValidation type="list" showInputMessage="1" showErrorMessage="1" sqref="X8:Y8">
      <formula1>OFFSET(AP4,0,0,COUNTA(AP:AP)-1)</formula1>
    </dataValidation>
    <dataValidation type="list" showInputMessage="1" showErrorMessage="1" sqref="AD94:AI94">
      <formula1>$AO$3:$AO$16</formula1>
    </dataValidation>
  </dataValidations>
  <pageMargins left="0.17" right="0.16" top="0.18" bottom="0.19" header="0.17" footer="0.16"/>
  <pageSetup paperSize="9" scale="6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C68"/>
  <sheetViews>
    <sheetView showGridLines="0" topLeftCell="A10" zoomScale="85" zoomScaleNormal="85" zoomScaleSheetLayoutView="80" workbookViewId="0">
      <selection activeCell="H19" sqref="H19"/>
    </sheetView>
  </sheetViews>
  <sheetFormatPr defaultRowHeight="16.5"/>
  <cols>
    <col min="1" max="1" width="5.5703125" style="150" customWidth="1"/>
    <col min="2" max="2" width="33.140625" style="150" customWidth="1"/>
    <col min="3" max="3" width="9.28515625" style="150" customWidth="1"/>
    <col min="4" max="19" width="8.7109375" style="152" customWidth="1"/>
    <col min="20" max="20" width="27.28515625" style="152" customWidth="1"/>
    <col min="21" max="21" width="0.140625" style="150" customWidth="1"/>
    <col min="22" max="16384" width="9.140625" style="150"/>
  </cols>
  <sheetData>
    <row r="1" spans="1:29" s="414" customFormat="1">
      <c r="D1" s="415"/>
      <c r="E1" s="415"/>
      <c r="F1" s="415"/>
      <c r="G1" s="415"/>
      <c r="H1" s="415"/>
      <c r="I1" s="415"/>
      <c r="J1" s="415"/>
      <c r="K1" s="415"/>
      <c r="L1" s="415"/>
      <c r="M1" s="415"/>
      <c r="N1" s="415"/>
      <c r="O1" s="415"/>
      <c r="P1" s="415"/>
      <c r="Q1" s="415"/>
      <c r="R1" s="415"/>
      <c r="S1" s="415"/>
      <c r="T1" s="415"/>
    </row>
    <row r="2" spans="1:29" s="414" customFormat="1" ht="27">
      <c r="A2" s="647" t="s">
        <v>194</v>
      </c>
      <c r="B2" s="647"/>
      <c r="C2" s="647"/>
      <c r="D2" s="647"/>
      <c r="E2" s="647"/>
      <c r="F2" s="647"/>
      <c r="G2" s="647"/>
      <c r="H2" s="647"/>
      <c r="I2" s="647"/>
      <c r="J2" s="647"/>
      <c r="K2" s="647"/>
      <c r="L2" s="647"/>
      <c r="M2" s="647"/>
      <c r="N2" s="647"/>
      <c r="O2" s="647"/>
      <c r="P2" s="647"/>
      <c r="Q2" s="647"/>
      <c r="R2" s="647"/>
      <c r="S2" s="647"/>
      <c r="T2" s="647"/>
    </row>
    <row r="3" spans="1:29" s="414" customFormat="1" ht="26.25" customHeight="1">
      <c r="A3" s="646" t="s">
        <v>262</v>
      </c>
      <c r="B3" s="646"/>
      <c r="C3" s="646"/>
      <c r="D3" s="646"/>
      <c r="E3" s="646"/>
      <c r="F3" s="646"/>
      <c r="G3" s="646"/>
      <c r="H3" s="646"/>
      <c r="I3" s="646"/>
      <c r="J3" s="646"/>
      <c r="K3" s="646"/>
      <c r="L3" s="646"/>
      <c r="M3" s="646"/>
      <c r="N3" s="646"/>
      <c r="O3" s="646"/>
      <c r="P3" s="646"/>
      <c r="Q3" s="646"/>
      <c r="R3" s="646"/>
      <c r="S3" s="646"/>
      <c r="T3" s="646"/>
      <c r="U3" s="416"/>
      <c r="V3" s="416"/>
      <c r="W3" s="416"/>
      <c r="X3" s="416"/>
      <c r="Y3" s="416"/>
      <c r="Z3" s="416"/>
      <c r="AA3" s="416"/>
      <c r="AB3" s="416"/>
      <c r="AC3" s="416"/>
    </row>
    <row r="4" spans="1:29" s="414" customFormat="1" ht="26.25" customHeight="1">
      <c r="B4" s="417"/>
      <c r="C4" s="417"/>
      <c r="D4" s="418"/>
      <c r="E4" s="418"/>
      <c r="F4" s="419"/>
      <c r="G4" s="420"/>
      <c r="H4" s="419"/>
      <c r="I4" s="418"/>
      <c r="J4" s="418"/>
      <c r="K4" s="418"/>
      <c r="L4" s="418"/>
      <c r="M4" s="418"/>
      <c r="N4" s="421"/>
      <c r="O4" s="415"/>
      <c r="P4" s="415"/>
      <c r="Q4" s="415"/>
      <c r="R4" s="415"/>
      <c r="S4" s="415"/>
      <c r="T4" s="415"/>
      <c r="U4" s="416"/>
      <c r="V4" s="416"/>
      <c r="W4" s="416"/>
      <c r="X4" s="416"/>
      <c r="Y4" s="416"/>
      <c r="Z4" s="416"/>
      <c r="AA4" s="416"/>
      <c r="AB4" s="416"/>
      <c r="AC4" s="416"/>
    </row>
    <row r="5" spans="1:29" s="414" customFormat="1" ht="20.25" customHeight="1">
      <c r="B5" s="422" t="s">
        <v>211</v>
      </c>
      <c r="C5" s="675">
        <f>'School Form 2 (SF2)'!C6:E6</f>
        <v>309766</v>
      </c>
      <c r="D5" s="675"/>
      <c r="E5" s="423"/>
      <c r="F5" s="423"/>
      <c r="G5" s="424"/>
      <c r="H5" s="424"/>
      <c r="I5" s="425" t="s">
        <v>207</v>
      </c>
      <c r="J5" s="424"/>
      <c r="K5" s="651" t="str">
        <f>'School Form 2 (SF2)'!K6:O6</f>
        <v>S/Y 2015-2016</v>
      </c>
      <c r="L5" s="652"/>
      <c r="M5" s="653"/>
      <c r="N5" s="423"/>
      <c r="O5" s="423"/>
      <c r="P5" s="423"/>
      <c r="Q5" s="424"/>
      <c r="R5" s="415"/>
      <c r="S5" s="415"/>
      <c r="T5" s="415"/>
      <c r="U5" s="416"/>
      <c r="V5" s="416"/>
      <c r="W5" s="416"/>
      <c r="X5" s="416"/>
      <c r="Y5" s="416"/>
      <c r="Z5" s="416"/>
      <c r="AA5" s="416"/>
      <c r="AB5" s="416"/>
      <c r="AC5" s="416"/>
    </row>
    <row r="6" spans="1:29" s="414" customFormat="1" ht="5.25" customHeight="1">
      <c r="B6" s="422"/>
      <c r="C6" s="426"/>
      <c r="D6" s="427"/>
      <c r="E6" s="427"/>
      <c r="F6" s="427"/>
      <c r="G6" s="424"/>
      <c r="H6" s="424"/>
      <c r="I6" s="424"/>
      <c r="J6" s="424"/>
      <c r="K6" s="424"/>
      <c r="L6" s="424"/>
      <c r="M6" s="424"/>
      <c r="N6" s="424"/>
      <c r="O6" s="424"/>
      <c r="P6" s="424"/>
      <c r="Q6" s="424"/>
      <c r="R6" s="415"/>
      <c r="S6" s="415"/>
      <c r="T6" s="415"/>
      <c r="U6" s="416"/>
      <c r="V6" s="416"/>
      <c r="W6" s="416"/>
      <c r="X6" s="416"/>
      <c r="Y6" s="416"/>
      <c r="Z6" s="416"/>
      <c r="AA6" s="416"/>
      <c r="AB6" s="416"/>
      <c r="AC6" s="416"/>
    </row>
    <row r="7" spans="1:29" s="414" customFormat="1" ht="19.5" customHeight="1">
      <c r="B7" s="422" t="s">
        <v>212</v>
      </c>
      <c r="C7" s="674" t="str">
        <f>'School Form 2 (SF2)'!C8:Q8</f>
        <v>San Rafael National High School - Cabalinadan Annex HS</v>
      </c>
      <c r="D7" s="674"/>
      <c r="E7" s="674"/>
      <c r="F7" s="674"/>
      <c r="G7" s="674"/>
      <c r="H7" s="674"/>
      <c r="I7" s="668" t="s">
        <v>215</v>
      </c>
      <c r="J7" s="669"/>
      <c r="K7" s="428">
        <f>'School Form 2 (SF2)'!X8</f>
        <v>9</v>
      </c>
      <c r="L7" s="649" t="s">
        <v>216</v>
      </c>
      <c r="M7" s="650"/>
      <c r="N7" s="651" t="str">
        <f>'School Form 2 (SF2)'!AD8</f>
        <v>Persians</v>
      </c>
      <c r="O7" s="652"/>
      <c r="P7" s="652"/>
      <c r="Q7" s="653"/>
      <c r="R7" s="429"/>
      <c r="S7" s="429"/>
      <c r="T7" s="430"/>
      <c r="U7" s="416"/>
      <c r="V7" s="416"/>
      <c r="W7" s="416"/>
      <c r="X7" s="416"/>
      <c r="Y7" s="416"/>
      <c r="Z7" s="416"/>
      <c r="AA7" s="416"/>
      <c r="AB7" s="416"/>
      <c r="AC7" s="416"/>
    </row>
    <row r="8" spans="1:29" s="414" customFormat="1" ht="8.25" customHeight="1" thickBot="1">
      <c r="A8" s="431"/>
      <c r="D8" s="419"/>
      <c r="E8" s="415"/>
      <c r="F8" s="415"/>
      <c r="G8" s="415"/>
      <c r="H8" s="415"/>
      <c r="I8" s="419"/>
      <c r="J8" s="415"/>
      <c r="K8" s="415"/>
      <c r="L8" s="430"/>
      <c r="M8" s="430"/>
      <c r="N8" s="430"/>
      <c r="O8" s="430"/>
      <c r="P8" s="415"/>
      <c r="Q8" s="419"/>
      <c r="R8" s="415"/>
      <c r="S8" s="415"/>
      <c r="T8" s="415"/>
    </row>
    <row r="9" spans="1:29" s="112" customFormat="1" ht="30" customHeight="1">
      <c r="A9" s="654" t="s">
        <v>0</v>
      </c>
      <c r="B9" s="659" t="s">
        <v>289</v>
      </c>
      <c r="C9" s="660"/>
      <c r="D9" s="657" t="s">
        <v>217</v>
      </c>
      <c r="E9" s="658"/>
      <c r="F9" s="657" t="s">
        <v>217</v>
      </c>
      <c r="G9" s="658"/>
      <c r="H9" s="657" t="s">
        <v>217</v>
      </c>
      <c r="I9" s="658"/>
      <c r="J9" s="657" t="s">
        <v>217</v>
      </c>
      <c r="K9" s="658"/>
      <c r="L9" s="657" t="s">
        <v>217</v>
      </c>
      <c r="M9" s="658"/>
      <c r="N9" s="657" t="s">
        <v>217</v>
      </c>
      <c r="O9" s="658"/>
      <c r="P9" s="657" t="s">
        <v>217</v>
      </c>
      <c r="Q9" s="658"/>
      <c r="R9" s="657" t="s">
        <v>217</v>
      </c>
      <c r="S9" s="658"/>
      <c r="T9" s="665" t="s">
        <v>251</v>
      </c>
    </row>
    <row r="10" spans="1:29" s="112" customFormat="1" ht="15.75" customHeight="1">
      <c r="A10" s="655"/>
      <c r="B10" s="661"/>
      <c r="C10" s="662"/>
      <c r="D10" s="648" t="s">
        <v>60</v>
      </c>
      <c r="E10" s="648"/>
      <c r="F10" s="648" t="s">
        <v>60</v>
      </c>
      <c r="G10" s="648"/>
      <c r="H10" s="648" t="s">
        <v>60</v>
      </c>
      <c r="I10" s="648"/>
      <c r="J10" s="648" t="s">
        <v>60</v>
      </c>
      <c r="K10" s="648"/>
      <c r="L10" s="648" t="s">
        <v>60</v>
      </c>
      <c r="M10" s="648"/>
      <c r="N10" s="648" t="s">
        <v>60</v>
      </c>
      <c r="O10" s="648"/>
      <c r="P10" s="648" t="s">
        <v>60</v>
      </c>
      <c r="Q10" s="648"/>
      <c r="R10" s="648" t="s">
        <v>60</v>
      </c>
      <c r="S10" s="648"/>
      <c r="T10" s="666"/>
    </row>
    <row r="11" spans="1:29" s="112" customFormat="1" ht="15.75" customHeight="1" thickBot="1">
      <c r="A11" s="656"/>
      <c r="B11" s="663"/>
      <c r="C11" s="664"/>
      <c r="D11" s="14" t="s">
        <v>61</v>
      </c>
      <c r="E11" s="14" t="s">
        <v>62</v>
      </c>
      <c r="F11" s="14" t="s">
        <v>61</v>
      </c>
      <c r="G11" s="14" t="s">
        <v>62</v>
      </c>
      <c r="H11" s="14" t="s">
        <v>61</v>
      </c>
      <c r="I11" s="14" t="s">
        <v>62</v>
      </c>
      <c r="J11" s="14" t="s">
        <v>61</v>
      </c>
      <c r="K11" s="14" t="s">
        <v>62</v>
      </c>
      <c r="L11" s="14" t="s">
        <v>61</v>
      </c>
      <c r="M11" s="14" t="s">
        <v>62</v>
      </c>
      <c r="N11" s="14" t="s">
        <v>61</v>
      </c>
      <c r="O11" s="14" t="s">
        <v>62</v>
      </c>
      <c r="P11" s="14" t="s">
        <v>61</v>
      </c>
      <c r="Q11" s="14" t="s">
        <v>62</v>
      </c>
      <c r="R11" s="14" t="s">
        <v>61</v>
      </c>
      <c r="S11" s="14" t="s">
        <v>62</v>
      </c>
      <c r="T11" s="667"/>
      <c r="U11" s="155"/>
      <c r="V11" s="155"/>
      <c r="W11" s="155"/>
    </row>
    <row r="12" spans="1:29" ht="18" customHeight="1">
      <c r="A12" s="308">
        <f>'School Form 2 (SF2)'!A14</f>
        <v>1</v>
      </c>
      <c r="B12" s="642" t="str">
        <f>IF('School Form 2 (SF2)'!B14="","",'School Form 2 (SF2)'!B14)</f>
        <v xml:space="preserve">ARCA, JOBERT  B. </v>
      </c>
      <c r="C12" s="643"/>
      <c r="D12" s="156"/>
      <c r="E12" s="156"/>
      <c r="F12" s="156"/>
      <c r="G12" s="156"/>
      <c r="H12" s="156"/>
      <c r="I12" s="156"/>
      <c r="J12" s="156"/>
      <c r="K12" s="156"/>
      <c r="L12" s="156"/>
      <c r="M12" s="156"/>
      <c r="N12" s="156"/>
      <c r="O12" s="156"/>
      <c r="P12" s="156"/>
      <c r="Q12" s="156"/>
      <c r="R12" s="156"/>
      <c r="S12" s="156"/>
      <c r="T12" s="156"/>
      <c r="U12" s="157"/>
      <c r="V12" s="157"/>
      <c r="W12" s="157"/>
    </row>
    <row r="13" spans="1:29" ht="18" customHeight="1">
      <c r="A13" s="308">
        <f>'School Form 2 (SF2)'!A15</f>
        <v>2</v>
      </c>
      <c r="B13" s="642" t="str">
        <f>IF('School Form 2 (SF2)'!B15="","",'School Form 2 (SF2)'!B15)</f>
        <v xml:space="preserve">BLANCE, JESSIE  C. </v>
      </c>
      <c r="C13" s="643"/>
      <c r="D13" s="156"/>
      <c r="E13" s="156"/>
      <c r="F13" s="156"/>
      <c r="G13" s="156"/>
      <c r="H13" s="156"/>
      <c r="I13" s="156"/>
      <c r="J13" s="156"/>
      <c r="K13" s="156"/>
      <c r="L13" s="156"/>
      <c r="M13" s="156"/>
      <c r="N13" s="156"/>
      <c r="O13" s="156"/>
      <c r="P13" s="156"/>
      <c r="Q13" s="156"/>
      <c r="R13" s="156"/>
      <c r="S13" s="156"/>
      <c r="T13" s="156"/>
      <c r="U13" s="157"/>
      <c r="V13" s="157"/>
      <c r="W13" s="157"/>
    </row>
    <row r="14" spans="1:29" ht="18" customHeight="1">
      <c r="A14" s="308">
        <f>'School Form 2 (SF2)'!A16</f>
        <v>3</v>
      </c>
      <c r="B14" s="642" t="str">
        <f>IF('School Form 2 (SF2)'!B16="","",'School Form 2 (SF2)'!B16)</f>
        <v xml:space="preserve">BRONCANO, JOCYL  B. </v>
      </c>
      <c r="C14" s="643"/>
      <c r="D14" s="156"/>
      <c r="E14" s="156"/>
      <c r="F14" s="156"/>
      <c r="G14" s="156"/>
      <c r="H14" s="156"/>
      <c r="I14" s="156"/>
      <c r="J14" s="156"/>
      <c r="K14" s="156"/>
      <c r="L14" s="156"/>
      <c r="M14" s="156"/>
      <c r="N14" s="156"/>
      <c r="O14" s="156"/>
      <c r="P14" s="156"/>
      <c r="Q14" s="156"/>
      <c r="R14" s="156"/>
      <c r="S14" s="156"/>
      <c r="T14" s="156"/>
      <c r="U14" s="157"/>
      <c r="V14" s="157"/>
      <c r="W14" s="157"/>
    </row>
    <row r="15" spans="1:29" ht="18" customHeight="1">
      <c r="A15" s="308">
        <f>'School Form 2 (SF2)'!A17</f>
        <v>4</v>
      </c>
      <c r="B15" s="642" t="str">
        <f>IF('School Form 2 (SF2)'!B17="","",'School Form 2 (SF2)'!B17)</f>
        <v xml:space="preserve">BUENDIA, REYGIE  A. </v>
      </c>
      <c r="C15" s="643"/>
      <c r="D15" s="156"/>
      <c r="E15" s="156"/>
      <c r="F15" s="156"/>
      <c r="G15" s="156"/>
      <c r="H15" s="156"/>
      <c r="I15" s="156"/>
      <c r="J15" s="156"/>
      <c r="K15" s="156"/>
      <c r="L15" s="156"/>
      <c r="M15" s="156"/>
      <c r="N15" s="156"/>
      <c r="O15" s="156"/>
      <c r="P15" s="156"/>
      <c r="Q15" s="156"/>
      <c r="R15" s="156"/>
      <c r="S15" s="156"/>
      <c r="T15" s="156"/>
      <c r="U15" s="157"/>
      <c r="V15" s="157"/>
      <c r="W15" s="157"/>
    </row>
    <row r="16" spans="1:29" ht="18" customHeight="1">
      <c r="A16" s="308">
        <f>'School Form 2 (SF2)'!A18</f>
        <v>5</v>
      </c>
      <c r="B16" s="642" t="str">
        <f>IF('School Form 2 (SF2)'!B18="","",'School Form 2 (SF2)'!B18)</f>
        <v xml:space="preserve">COLANZA, JUDE  M. </v>
      </c>
      <c r="C16" s="643"/>
      <c r="D16" s="156"/>
      <c r="E16" s="156"/>
      <c r="F16" s="156"/>
      <c r="G16" s="156"/>
      <c r="H16" s="156"/>
      <c r="I16" s="156"/>
      <c r="J16" s="156"/>
      <c r="K16" s="156"/>
      <c r="L16" s="156"/>
      <c r="M16" s="156"/>
      <c r="N16" s="156"/>
      <c r="O16" s="156"/>
      <c r="P16" s="156"/>
      <c r="Q16" s="156"/>
      <c r="R16" s="156"/>
      <c r="S16" s="156"/>
      <c r="T16" s="156"/>
      <c r="U16" s="157"/>
      <c r="V16" s="157"/>
      <c r="W16" s="157"/>
    </row>
    <row r="17" spans="1:23" ht="18" customHeight="1">
      <c r="A17" s="308">
        <f>'School Form 2 (SF2)'!A19</f>
        <v>6</v>
      </c>
      <c r="B17" s="642" t="str">
        <f>IF('School Form 2 (SF2)'!B19="","",'School Form 2 (SF2)'!B19)</f>
        <v xml:space="preserve">COMPETENTE, JOHN JOHN  R. </v>
      </c>
      <c r="C17" s="643"/>
      <c r="D17" s="156"/>
      <c r="E17" s="156"/>
      <c r="F17" s="156"/>
      <c r="G17" s="156"/>
      <c r="H17" s="156"/>
      <c r="I17" s="156"/>
      <c r="J17" s="156"/>
      <c r="K17" s="156"/>
      <c r="L17" s="156"/>
      <c r="M17" s="156"/>
      <c r="N17" s="156"/>
      <c r="O17" s="156"/>
      <c r="P17" s="156"/>
      <c r="Q17" s="156"/>
      <c r="R17" s="156"/>
      <c r="S17" s="156"/>
      <c r="T17" s="156"/>
      <c r="U17" s="157"/>
      <c r="V17" s="157"/>
      <c r="W17" s="157"/>
    </row>
    <row r="18" spans="1:23" ht="18" customHeight="1">
      <c r="A18" s="308">
        <f>'School Form 2 (SF2)'!A20</f>
        <v>7</v>
      </c>
      <c r="B18" s="642" t="str">
        <f>IF('School Form 2 (SF2)'!B20="","",'School Form 2 (SF2)'!B20)</f>
        <v xml:space="preserve">CONDE, FROILAN JAY  M. </v>
      </c>
      <c r="C18" s="643"/>
      <c r="D18" s="156"/>
      <c r="E18" s="156"/>
      <c r="F18" s="156"/>
      <c r="G18" s="156"/>
      <c r="H18" s="156"/>
      <c r="I18" s="156"/>
      <c r="J18" s="156"/>
      <c r="K18" s="156"/>
      <c r="L18" s="156"/>
      <c r="M18" s="156"/>
      <c r="N18" s="156"/>
      <c r="O18" s="156"/>
      <c r="P18" s="156"/>
      <c r="Q18" s="156"/>
      <c r="R18" s="156"/>
      <c r="S18" s="156"/>
      <c r="T18" s="156"/>
      <c r="U18" s="157"/>
      <c r="V18" s="157"/>
      <c r="W18" s="157"/>
    </row>
    <row r="19" spans="1:23" ht="18" customHeight="1">
      <c r="A19" s="308">
        <f>'School Form 2 (SF2)'!A21</f>
        <v>8</v>
      </c>
      <c r="B19" s="642" t="str">
        <f>IF('School Form 2 (SF2)'!B21="","",'School Form 2 (SF2)'!B21)</f>
        <v xml:space="preserve">DELA VEGA, JERRY  B. </v>
      </c>
      <c r="C19" s="643"/>
      <c r="D19" s="156"/>
      <c r="E19" s="156"/>
      <c r="F19" s="156"/>
      <c r="G19" s="156"/>
      <c r="H19" s="156"/>
      <c r="I19" s="156"/>
      <c r="J19" s="156"/>
      <c r="K19" s="156"/>
      <c r="L19" s="156"/>
      <c r="M19" s="156"/>
      <c r="N19" s="156"/>
      <c r="O19" s="156"/>
      <c r="P19" s="156"/>
      <c r="Q19" s="156"/>
      <c r="R19" s="156"/>
      <c r="S19" s="156"/>
      <c r="T19" s="156"/>
      <c r="U19" s="157"/>
      <c r="V19" s="157"/>
      <c r="W19" s="157"/>
    </row>
    <row r="20" spans="1:23" ht="18" customHeight="1">
      <c r="A20" s="308">
        <f>'School Form 2 (SF2)'!A22</f>
        <v>9</v>
      </c>
      <c r="B20" s="642" t="str">
        <f>IF('School Form 2 (SF2)'!B22="","",'School Form 2 (SF2)'!B22)</f>
        <v xml:space="preserve">LACABA, JEREMY   B. </v>
      </c>
      <c r="C20" s="643"/>
      <c r="D20" s="159"/>
      <c r="E20" s="159"/>
      <c r="F20" s="159"/>
      <c r="G20" s="159"/>
      <c r="H20" s="159"/>
      <c r="I20" s="159"/>
      <c r="J20" s="159"/>
      <c r="K20" s="159"/>
      <c r="L20" s="159"/>
      <c r="M20" s="159"/>
      <c r="N20" s="159"/>
      <c r="O20" s="159"/>
      <c r="P20" s="159"/>
      <c r="Q20" s="159"/>
      <c r="R20" s="159"/>
      <c r="S20" s="159"/>
      <c r="T20" s="159"/>
      <c r="U20" s="157"/>
      <c r="V20" s="157"/>
      <c r="W20" s="157"/>
    </row>
    <row r="21" spans="1:23" ht="18" customHeight="1">
      <c r="A21" s="308">
        <f>'School Form 2 (SF2)'!A23</f>
        <v>10</v>
      </c>
      <c r="B21" s="642" t="str">
        <f>IF('School Form 2 (SF2)'!B23="","",'School Form 2 (SF2)'!B23)</f>
        <v xml:space="preserve">MADERA, RONALD  C. </v>
      </c>
      <c r="C21" s="643"/>
      <c r="D21" s="159"/>
      <c r="E21" s="159"/>
      <c r="F21" s="159"/>
      <c r="G21" s="159"/>
      <c r="H21" s="159"/>
      <c r="I21" s="159"/>
      <c r="J21" s="159"/>
      <c r="K21" s="159"/>
      <c r="L21" s="159"/>
      <c r="M21" s="159"/>
      <c r="N21" s="159"/>
      <c r="O21" s="159"/>
      <c r="P21" s="159"/>
      <c r="Q21" s="159"/>
      <c r="R21" s="159"/>
      <c r="S21" s="159"/>
      <c r="T21" s="159"/>
      <c r="U21" s="157"/>
      <c r="V21" s="157"/>
      <c r="W21" s="157"/>
    </row>
    <row r="22" spans="1:23" ht="18" customHeight="1">
      <c r="A22" s="308">
        <f>'School Form 2 (SF2)'!A24</f>
        <v>11</v>
      </c>
      <c r="B22" s="642" t="str">
        <f>IF('School Form 2 (SF2)'!B24="","",'School Form 2 (SF2)'!B24)</f>
        <v xml:space="preserve">OBIAS, NICOLE RAM  . </v>
      </c>
      <c r="C22" s="643"/>
      <c r="D22" s="159"/>
      <c r="E22" s="159"/>
      <c r="F22" s="159"/>
      <c r="G22" s="159"/>
      <c r="H22" s="159"/>
      <c r="I22" s="159"/>
      <c r="J22" s="159"/>
      <c r="K22" s="159"/>
      <c r="L22" s="159"/>
      <c r="M22" s="159"/>
      <c r="N22" s="159"/>
      <c r="O22" s="159"/>
      <c r="P22" s="159"/>
      <c r="Q22" s="159"/>
      <c r="R22" s="159"/>
      <c r="S22" s="159"/>
      <c r="T22" s="159"/>
      <c r="U22" s="157"/>
      <c r="V22" s="157"/>
      <c r="W22" s="157"/>
    </row>
    <row r="23" spans="1:23" ht="18" customHeight="1">
      <c r="A23" s="308">
        <f>'School Form 2 (SF2)'!A25</f>
        <v>12</v>
      </c>
      <c r="B23" s="642" t="str">
        <f>IF('School Form 2 (SF2)'!B25="","",'School Form 2 (SF2)'!B25)</f>
        <v xml:space="preserve">OLIVER, EDDIE JR B. </v>
      </c>
      <c r="C23" s="643"/>
      <c r="D23" s="159"/>
      <c r="E23" s="159"/>
      <c r="F23" s="159"/>
      <c r="G23" s="159"/>
      <c r="H23" s="159"/>
      <c r="I23" s="159"/>
      <c r="J23" s="159"/>
      <c r="K23" s="159"/>
      <c r="L23" s="159"/>
      <c r="M23" s="159"/>
      <c r="N23" s="159"/>
      <c r="O23" s="159"/>
      <c r="P23" s="159"/>
      <c r="Q23" s="159"/>
      <c r="R23" s="159"/>
      <c r="S23" s="159"/>
      <c r="T23" s="159"/>
      <c r="U23" s="157"/>
      <c r="V23" s="157"/>
      <c r="W23" s="157"/>
    </row>
    <row r="24" spans="1:23" ht="18" customHeight="1">
      <c r="A24" s="308">
        <f>'School Form 2 (SF2)'!A26</f>
        <v>13</v>
      </c>
      <c r="B24" s="642" t="str">
        <f>IF('School Form 2 (SF2)'!B26="","",'School Form 2 (SF2)'!B26)</f>
        <v xml:space="preserve">ROXAS, JAY MART  C. </v>
      </c>
      <c r="C24" s="643"/>
      <c r="D24" s="159"/>
      <c r="E24" s="159"/>
      <c r="F24" s="159"/>
      <c r="G24" s="159"/>
      <c r="H24" s="159"/>
      <c r="I24" s="159"/>
      <c r="J24" s="159"/>
      <c r="K24" s="159"/>
      <c r="L24" s="159"/>
      <c r="M24" s="159"/>
      <c r="N24" s="159"/>
      <c r="O24" s="159"/>
      <c r="P24" s="159"/>
      <c r="Q24" s="159"/>
      <c r="R24" s="159"/>
      <c r="S24" s="159"/>
      <c r="T24" s="159"/>
      <c r="U24" s="157"/>
      <c r="V24" s="157"/>
      <c r="W24" s="157"/>
    </row>
    <row r="25" spans="1:23" ht="18" customHeight="1">
      <c r="A25" s="308">
        <f>'School Form 2 (SF2)'!A27</f>
        <v>14</v>
      </c>
      <c r="B25" s="642" t="str">
        <f>IF('School Form 2 (SF2)'!B27="","",'School Form 2 (SF2)'!B27)</f>
        <v xml:space="preserve">TAROG, LEVEY  R. </v>
      </c>
      <c r="C25" s="643"/>
      <c r="D25" s="159"/>
      <c r="E25" s="159"/>
      <c r="F25" s="159"/>
      <c r="G25" s="159"/>
      <c r="H25" s="159"/>
      <c r="I25" s="159"/>
      <c r="J25" s="159"/>
      <c r="K25" s="159"/>
      <c r="L25" s="159"/>
      <c r="M25" s="159"/>
      <c r="N25" s="159"/>
      <c r="O25" s="159"/>
      <c r="P25" s="159"/>
      <c r="Q25" s="159"/>
      <c r="R25" s="159"/>
      <c r="S25" s="159"/>
      <c r="T25" s="159"/>
      <c r="U25" s="157"/>
      <c r="V25" s="157"/>
      <c r="W25" s="157"/>
    </row>
    <row r="26" spans="1:23" ht="18" customHeight="1">
      <c r="A26" s="308">
        <f>'School Form 2 (SF2)'!A28</f>
        <v>15</v>
      </c>
      <c r="B26" s="642" t="str">
        <f>IF('School Form 2 (SF2)'!B28="","",'School Form 2 (SF2)'!B28)</f>
        <v xml:space="preserve">VILLAREÑA, RYAN  E. </v>
      </c>
      <c r="C26" s="643"/>
      <c r="D26" s="159"/>
      <c r="E26" s="159"/>
      <c r="F26" s="159"/>
      <c r="G26" s="159"/>
      <c r="H26" s="159"/>
      <c r="I26" s="159"/>
      <c r="J26" s="159"/>
      <c r="K26" s="159"/>
      <c r="L26" s="159"/>
      <c r="M26" s="159"/>
      <c r="N26" s="159"/>
      <c r="O26" s="159"/>
      <c r="P26" s="159"/>
      <c r="Q26" s="159"/>
      <c r="R26" s="159"/>
      <c r="S26" s="159"/>
      <c r="T26" s="159"/>
    </row>
    <row r="27" spans="1:23" ht="18" customHeight="1">
      <c r="A27" s="308" t="str">
        <f>'School Form 2 (SF2)'!A29</f>
        <v/>
      </c>
      <c r="B27" s="642" t="str">
        <f>IF('School Form 2 (SF2)'!B29="","",'School Form 2 (SF2)'!B29)</f>
        <v/>
      </c>
      <c r="C27" s="643"/>
      <c r="D27" s="159"/>
      <c r="E27" s="159"/>
      <c r="F27" s="159"/>
      <c r="G27" s="159"/>
      <c r="H27" s="159"/>
      <c r="I27" s="159"/>
      <c r="J27" s="159"/>
      <c r="K27" s="159"/>
      <c r="L27" s="159"/>
      <c r="M27" s="159"/>
      <c r="N27" s="159"/>
      <c r="O27" s="159"/>
      <c r="P27" s="159"/>
      <c r="Q27" s="159"/>
      <c r="R27" s="159"/>
      <c r="S27" s="159"/>
      <c r="T27" s="159"/>
    </row>
    <row r="28" spans="1:23" ht="18" customHeight="1">
      <c r="A28" s="308" t="str">
        <f>'School Form 2 (SF2)'!A30</f>
        <v/>
      </c>
      <c r="B28" s="642" t="str">
        <f>IF('School Form 2 (SF2)'!B30="","",'School Form 2 (SF2)'!B30)</f>
        <v/>
      </c>
      <c r="C28" s="643"/>
      <c r="D28" s="159"/>
      <c r="E28" s="159"/>
      <c r="F28" s="159"/>
      <c r="G28" s="159"/>
      <c r="H28" s="159"/>
      <c r="I28" s="159"/>
      <c r="J28" s="159"/>
      <c r="K28" s="159"/>
      <c r="L28" s="159"/>
      <c r="M28" s="159"/>
      <c r="N28" s="159"/>
      <c r="O28" s="159"/>
      <c r="P28" s="159"/>
      <c r="Q28" s="159"/>
      <c r="R28" s="159"/>
      <c r="S28" s="159"/>
      <c r="T28" s="159"/>
    </row>
    <row r="29" spans="1:23" ht="18" customHeight="1">
      <c r="A29" s="308" t="str">
        <f>'School Form 2 (SF2)'!A31</f>
        <v/>
      </c>
      <c r="B29" s="642" t="str">
        <f>IF('School Form 2 (SF2)'!B31="","",'School Form 2 (SF2)'!B31)</f>
        <v/>
      </c>
      <c r="C29" s="643"/>
      <c r="D29" s="159"/>
      <c r="E29" s="159"/>
      <c r="F29" s="159"/>
      <c r="G29" s="159"/>
      <c r="H29" s="159"/>
      <c r="I29" s="159"/>
      <c r="J29" s="159"/>
      <c r="K29" s="159"/>
      <c r="L29" s="159"/>
      <c r="M29" s="159"/>
      <c r="N29" s="159"/>
      <c r="O29" s="159"/>
      <c r="P29" s="159"/>
      <c r="Q29" s="159"/>
      <c r="R29" s="159"/>
      <c r="S29" s="159"/>
      <c r="T29" s="159"/>
    </row>
    <row r="30" spans="1:23" ht="18" customHeight="1">
      <c r="A30" s="308" t="str">
        <f>'School Form 2 (SF2)'!A32</f>
        <v/>
      </c>
      <c r="B30" s="642" t="str">
        <f>IF('School Form 2 (SF2)'!B32="","",'School Form 2 (SF2)'!B32)</f>
        <v/>
      </c>
      <c r="C30" s="643"/>
      <c r="D30" s="159"/>
      <c r="E30" s="159"/>
      <c r="F30" s="159"/>
      <c r="G30" s="159"/>
      <c r="H30" s="159"/>
      <c r="I30" s="159"/>
      <c r="J30" s="159"/>
      <c r="K30" s="159"/>
      <c r="L30" s="159"/>
      <c r="M30" s="159"/>
      <c r="N30" s="159"/>
      <c r="O30" s="159"/>
      <c r="P30" s="159"/>
      <c r="Q30" s="159"/>
      <c r="R30" s="159"/>
      <c r="S30" s="159"/>
      <c r="T30" s="159"/>
    </row>
    <row r="31" spans="1:23" ht="18" customHeight="1">
      <c r="A31" s="308" t="str">
        <f>'School Form 2 (SF2)'!A33</f>
        <v/>
      </c>
      <c r="B31" s="642" t="str">
        <f>IF('School Form 2 (SF2)'!B33="","",'School Form 2 (SF2)'!B33)</f>
        <v/>
      </c>
      <c r="C31" s="643"/>
      <c r="D31" s="159"/>
      <c r="E31" s="159"/>
      <c r="F31" s="159"/>
      <c r="G31" s="159"/>
      <c r="H31" s="159"/>
      <c r="I31" s="159"/>
      <c r="J31" s="159"/>
      <c r="K31" s="159"/>
      <c r="L31" s="159"/>
      <c r="M31" s="159"/>
      <c r="N31" s="159"/>
      <c r="O31" s="159"/>
      <c r="P31" s="159"/>
      <c r="Q31" s="159"/>
      <c r="R31" s="159"/>
      <c r="S31" s="159"/>
      <c r="T31" s="159"/>
    </row>
    <row r="32" spans="1:23" ht="18" customHeight="1">
      <c r="A32" s="308" t="str">
        <f>'School Form 2 (SF2)'!A34</f>
        <v/>
      </c>
      <c r="B32" s="642" t="str">
        <f>IF('School Form 2 (SF2)'!B34="","",'School Form 2 (SF2)'!B34)</f>
        <v/>
      </c>
      <c r="C32" s="643"/>
      <c r="D32" s="159"/>
      <c r="E32" s="159"/>
      <c r="F32" s="159"/>
      <c r="G32" s="159"/>
      <c r="H32" s="159"/>
      <c r="I32" s="159"/>
      <c r="J32" s="159"/>
      <c r="K32" s="159"/>
      <c r="L32" s="159"/>
      <c r="M32" s="159"/>
      <c r="N32" s="159"/>
      <c r="O32" s="159"/>
      <c r="P32" s="159"/>
      <c r="Q32" s="159"/>
      <c r="R32" s="159"/>
      <c r="S32" s="159"/>
      <c r="T32" s="159"/>
    </row>
    <row r="33" spans="1:23" ht="18" customHeight="1">
      <c r="A33" s="308"/>
      <c r="B33" s="642"/>
      <c r="C33" s="643"/>
      <c r="D33" s="159"/>
      <c r="E33" s="159"/>
      <c r="F33" s="159"/>
      <c r="G33" s="159"/>
      <c r="H33" s="159"/>
      <c r="I33" s="159"/>
      <c r="J33" s="159"/>
      <c r="K33" s="159"/>
      <c r="L33" s="159"/>
      <c r="M33" s="159"/>
      <c r="N33" s="159"/>
      <c r="O33" s="159"/>
      <c r="P33" s="159"/>
      <c r="Q33" s="159"/>
      <c r="R33" s="159"/>
      <c r="S33" s="159"/>
      <c r="T33" s="159"/>
    </row>
    <row r="34" spans="1:23" ht="18" customHeight="1">
      <c r="A34" s="308"/>
      <c r="B34" s="642"/>
      <c r="C34" s="643"/>
      <c r="D34" s="159"/>
      <c r="E34" s="159"/>
      <c r="F34" s="159"/>
      <c r="G34" s="159"/>
      <c r="H34" s="159"/>
      <c r="I34" s="159"/>
      <c r="J34" s="159"/>
      <c r="K34" s="159"/>
      <c r="L34" s="159"/>
      <c r="M34" s="159"/>
      <c r="N34" s="159"/>
      <c r="O34" s="159"/>
      <c r="P34" s="159"/>
      <c r="Q34" s="159"/>
      <c r="R34" s="159"/>
      <c r="S34" s="159"/>
      <c r="T34" s="159"/>
      <c r="U34" s="160"/>
      <c r="V34" s="160"/>
      <c r="W34" s="160"/>
    </row>
    <row r="35" spans="1:23" ht="18" customHeight="1">
      <c r="A35" s="308"/>
      <c r="B35" s="642"/>
      <c r="C35" s="643"/>
      <c r="D35" s="159"/>
      <c r="E35" s="159"/>
      <c r="F35" s="159"/>
      <c r="G35" s="159"/>
      <c r="H35" s="159"/>
      <c r="I35" s="159"/>
      <c r="J35" s="159"/>
      <c r="K35" s="159"/>
      <c r="L35" s="159"/>
      <c r="M35" s="159"/>
      <c r="N35" s="159"/>
      <c r="O35" s="159"/>
      <c r="P35" s="159"/>
      <c r="Q35" s="159"/>
      <c r="R35" s="159"/>
      <c r="S35" s="159"/>
      <c r="T35" s="159"/>
      <c r="U35" s="160"/>
      <c r="V35" s="160"/>
      <c r="W35" s="160"/>
    </row>
    <row r="36" spans="1:23" s="112" customFormat="1" ht="18" customHeight="1" thickBot="1">
      <c r="A36" s="413"/>
      <c r="B36" s="39" t="s">
        <v>247</v>
      </c>
      <c r="C36" s="39"/>
      <c r="D36" s="39"/>
      <c r="E36" s="39"/>
      <c r="F36" s="39"/>
      <c r="G36" s="39"/>
      <c r="H36" s="39"/>
      <c r="I36" s="39"/>
      <c r="J36" s="39"/>
      <c r="K36" s="39"/>
      <c r="L36" s="39"/>
      <c r="M36" s="39"/>
      <c r="N36" s="39"/>
      <c r="O36" s="39"/>
      <c r="P36" s="39"/>
      <c r="Q36" s="39"/>
      <c r="R36" s="39"/>
      <c r="S36" s="39"/>
      <c r="T36" s="39"/>
    </row>
    <row r="37" spans="1:23" ht="18" customHeight="1">
      <c r="A37" s="308">
        <f>'School Form 2 (SF2)'!A37</f>
        <v>1</v>
      </c>
      <c r="B37" s="644" t="str">
        <f>IF('School Form 2 (SF2)'!B37="","",'School Form 2 (SF2)'!B37)</f>
        <v xml:space="preserve">BAGALACSA, ERICA  A. </v>
      </c>
      <c r="C37" s="645"/>
      <c r="D37" s="161"/>
      <c r="E37" s="161"/>
      <c r="F37" s="161"/>
      <c r="G37" s="161"/>
      <c r="H37" s="161"/>
      <c r="I37" s="161"/>
      <c r="J37" s="161"/>
      <c r="K37" s="161"/>
      <c r="L37" s="161"/>
      <c r="M37" s="161"/>
      <c r="N37" s="161"/>
      <c r="O37" s="161"/>
      <c r="P37" s="161"/>
      <c r="Q37" s="161"/>
      <c r="R37" s="161"/>
      <c r="S37" s="161"/>
      <c r="T37" s="161"/>
    </row>
    <row r="38" spans="1:23" ht="18" customHeight="1">
      <c r="A38" s="308">
        <f>'School Form 2 (SF2)'!A38</f>
        <v>2</v>
      </c>
      <c r="B38" s="642" t="str">
        <f>IF('School Form 2 (SF2)'!B38="","",'School Form 2 (SF2)'!B38)</f>
        <v xml:space="preserve">CARDAMA, BEVERLY  A. </v>
      </c>
      <c r="C38" s="643"/>
      <c r="D38" s="159"/>
      <c r="E38" s="159"/>
      <c r="F38" s="159"/>
      <c r="G38" s="159"/>
      <c r="H38" s="159"/>
      <c r="I38" s="159"/>
      <c r="J38" s="159"/>
      <c r="K38" s="159"/>
      <c r="L38" s="159"/>
      <c r="M38" s="159"/>
      <c r="N38" s="159"/>
      <c r="O38" s="159"/>
      <c r="P38" s="159"/>
      <c r="Q38" s="159"/>
      <c r="R38" s="159"/>
      <c r="S38" s="159"/>
      <c r="T38" s="159"/>
    </row>
    <row r="39" spans="1:23" ht="18" customHeight="1">
      <c r="A39" s="308">
        <f>'School Form 2 (SF2)'!A39</f>
        <v>3</v>
      </c>
      <c r="B39" s="642" t="str">
        <f>IF('School Form 2 (SF2)'!B39="","",'School Form 2 (SF2)'!B39)</f>
        <v xml:space="preserve">COLANZA, ANNABEL  B. </v>
      </c>
      <c r="C39" s="643"/>
      <c r="D39" s="159"/>
      <c r="E39" s="159"/>
      <c r="F39" s="159"/>
      <c r="G39" s="159"/>
      <c r="H39" s="159"/>
      <c r="I39" s="159"/>
      <c r="J39" s="159"/>
      <c r="K39" s="159"/>
      <c r="L39" s="159"/>
      <c r="M39" s="159"/>
      <c r="N39" s="159"/>
      <c r="O39" s="159"/>
      <c r="P39" s="159"/>
      <c r="Q39" s="159"/>
      <c r="R39" s="159"/>
      <c r="S39" s="159"/>
      <c r="T39" s="159"/>
    </row>
    <row r="40" spans="1:23" ht="18" customHeight="1">
      <c r="A40" s="308">
        <f>'School Form 2 (SF2)'!A40</f>
        <v>4</v>
      </c>
      <c r="B40" s="642" t="str">
        <f>IF('School Form 2 (SF2)'!B40="","",'School Form 2 (SF2)'!B40)</f>
        <v xml:space="preserve">ESTRELLA, SALLY  M. </v>
      </c>
      <c r="C40" s="643"/>
      <c r="D40" s="159"/>
      <c r="E40" s="159"/>
      <c r="F40" s="159"/>
      <c r="G40" s="159"/>
      <c r="H40" s="159"/>
      <c r="I40" s="159"/>
      <c r="J40" s="159"/>
      <c r="K40" s="159"/>
      <c r="L40" s="159"/>
      <c r="M40" s="159"/>
      <c r="N40" s="159"/>
      <c r="O40" s="159"/>
      <c r="P40" s="159"/>
      <c r="Q40" s="159"/>
      <c r="R40" s="159"/>
      <c r="S40" s="159"/>
      <c r="T40" s="159"/>
    </row>
    <row r="41" spans="1:23" ht="18" customHeight="1">
      <c r="A41" s="308">
        <f>'School Form 2 (SF2)'!A41</f>
        <v>5</v>
      </c>
      <c r="B41" s="642" t="str">
        <f>IF('School Form 2 (SF2)'!B41="","",'School Form 2 (SF2)'!B41)</f>
        <v xml:space="preserve">GONZALES, MERLYN  P. </v>
      </c>
      <c r="C41" s="643"/>
      <c r="D41" s="159"/>
      <c r="E41" s="159"/>
      <c r="F41" s="159"/>
      <c r="G41" s="159"/>
      <c r="H41" s="159"/>
      <c r="I41" s="159"/>
      <c r="J41" s="159"/>
      <c r="K41" s="159"/>
      <c r="L41" s="159"/>
      <c r="M41" s="159"/>
      <c r="N41" s="159"/>
      <c r="O41" s="159"/>
      <c r="P41" s="159"/>
      <c r="Q41" s="159"/>
      <c r="R41" s="159"/>
      <c r="S41" s="159"/>
      <c r="T41" s="159"/>
    </row>
    <row r="42" spans="1:23" ht="18" customHeight="1">
      <c r="A42" s="308">
        <f>'School Form 2 (SF2)'!A42</f>
        <v>6</v>
      </c>
      <c r="B42" s="642" t="str">
        <f>IF('School Form 2 (SF2)'!B42="","",'School Form 2 (SF2)'!B42)</f>
        <v xml:space="preserve">LUZADA, IRENE  R. </v>
      </c>
      <c r="C42" s="643"/>
      <c r="D42" s="159"/>
      <c r="E42" s="159"/>
      <c r="F42" s="159"/>
      <c r="G42" s="159"/>
      <c r="H42" s="159"/>
      <c r="I42" s="159"/>
      <c r="J42" s="159"/>
      <c r="K42" s="159"/>
      <c r="L42" s="159"/>
      <c r="M42" s="159"/>
      <c r="N42" s="159"/>
      <c r="O42" s="159"/>
      <c r="P42" s="159"/>
      <c r="Q42" s="159"/>
      <c r="R42" s="159"/>
      <c r="S42" s="159"/>
      <c r="T42" s="159"/>
    </row>
    <row r="43" spans="1:23" ht="18" customHeight="1">
      <c r="A43" s="308">
        <f>'School Form 2 (SF2)'!A43</f>
        <v>7</v>
      </c>
      <c r="B43" s="642" t="str">
        <f>IF('School Form 2 (SF2)'!B43="","",'School Form 2 (SF2)'!B43)</f>
        <v xml:space="preserve">PAGADOR, MYLENE  P. </v>
      </c>
      <c r="C43" s="643"/>
      <c r="D43" s="159"/>
      <c r="E43" s="159"/>
      <c r="F43" s="159"/>
      <c r="G43" s="159"/>
      <c r="H43" s="159"/>
      <c r="I43" s="159"/>
      <c r="J43" s="159"/>
      <c r="K43" s="159"/>
      <c r="L43" s="159"/>
      <c r="M43" s="159"/>
      <c r="N43" s="159"/>
      <c r="O43" s="159"/>
      <c r="P43" s="159"/>
      <c r="Q43" s="159"/>
      <c r="R43" s="159"/>
      <c r="S43" s="159"/>
      <c r="T43" s="159"/>
    </row>
    <row r="44" spans="1:23" ht="18" customHeight="1">
      <c r="A44" s="308">
        <f>'School Form 2 (SF2)'!A44</f>
        <v>8</v>
      </c>
      <c r="B44" s="642" t="str">
        <f>IF('School Form 2 (SF2)'!B44="","",'School Form 2 (SF2)'!B44)</f>
        <v xml:space="preserve">SABANAL, FLORELY  F. </v>
      </c>
      <c r="C44" s="643"/>
      <c r="D44" s="159"/>
      <c r="E44" s="159"/>
      <c r="F44" s="159"/>
      <c r="G44" s="159"/>
      <c r="H44" s="159"/>
      <c r="I44" s="159"/>
      <c r="J44" s="159"/>
      <c r="K44" s="159"/>
      <c r="L44" s="159"/>
      <c r="M44" s="159"/>
      <c r="N44" s="159"/>
      <c r="O44" s="159"/>
      <c r="P44" s="159"/>
      <c r="Q44" s="159"/>
      <c r="R44" s="159"/>
      <c r="S44" s="159"/>
      <c r="T44" s="159"/>
    </row>
    <row r="45" spans="1:23" ht="18" customHeight="1">
      <c r="A45" s="308">
        <f>'School Form 2 (SF2)'!A45</f>
        <v>9</v>
      </c>
      <c r="B45" s="642" t="str">
        <f>IF('School Form 2 (SF2)'!B45="","",'School Form 2 (SF2)'!B45)</f>
        <v xml:space="preserve">VILLENA, LESA  B. </v>
      </c>
      <c r="C45" s="643"/>
      <c r="D45" s="159"/>
      <c r="E45" s="159"/>
      <c r="F45" s="159"/>
      <c r="G45" s="159"/>
      <c r="H45" s="159"/>
      <c r="I45" s="159"/>
      <c r="J45" s="159"/>
      <c r="K45" s="159"/>
      <c r="L45" s="159"/>
      <c r="M45" s="159"/>
      <c r="N45" s="159"/>
      <c r="O45" s="159"/>
      <c r="P45" s="159"/>
      <c r="Q45" s="159"/>
      <c r="R45" s="159"/>
      <c r="S45" s="159"/>
      <c r="T45" s="159"/>
    </row>
    <row r="46" spans="1:23" ht="18" customHeight="1">
      <c r="A46" s="308">
        <f>'School Form 2 (SF2)'!A46</f>
        <v>10</v>
      </c>
      <c r="B46" s="642" t="str">
        <f>IF('School Form 2 (SF2)'!B46="","",'School Form 2 (SF2)'!B46)</f>
        <v xml:space="preserve">ZAPE, JESSA  P. </v>
      </c>
      <c r="C46" s="643"/>
      <c r="D46" s="159"/>
      <c r="E46" s="159"/>
      <c r="F46" s="159"/>
      <c r="G46" s="159"/>
      <c r="H46" s="159"/>
      <c r="I46" s="159"/>
      <c r="J46" s="159"/>
      <c r="K46" s="159"/>
      <c r="L46" s="159"/>
      <c r="M46" s="159"/>
      <c r="N46" s="159"/>
      <c r="O46" s="159"/>
      <c r="P46" s="159"/>
      <c r="Q46" s="159"/>
      <c r="R46" s="159"/>
      <c r="S46" s="159"/>
      <c r="T46" s="159"/>
    </row>
    <row r="47" spans="1:23" ht="18" customHeight="1">
      <c r="A47" s="308" t="str">
        <f>'School Form 2 (SF2)'!A47</f>
        <v/>
      </c>
      <c r="B47" s="642" t="str">
        <f>IF('School Form 2 (SF2)'!B47="","",'School Form 2 (SF2)'!B47)</f>
        <v/>
      </c>
      <c r="C47" s="643"/>
      <c r="D47" s="159"/>
      <c r="E47" s="159"/>
      <c r="F47" s="159"/>
      <c r="G47" s="159"/>
      <c r="H47" s="159"/>
      <c r="I47" s="159"/>
      <c r="J47" s="159"/>
      <c r="K47" s="159"/>
      <c r="L47" s="159"/>
      <c r="M47" s="159"/>
      <c r="N47" s="159"/>
      <c r="O47" s="159"/>
      <c r="P47" s="159"/>
      <c r="Q47" s="159"/>
      <c r="R47" s="159"/>
      <c r="S47" s="159"/>
      <c r="T47" s="159"/>
    </row>
    <row r="48" spans="1:23" ht="18" customHeight="1">
      <c r="A48" s="308" t="str">
        <f>'School Form 2 (SF2)'!A48</f>
        <v/>
      </c>
      <c r="B48" s="642" t="str">
        <f>IF('School Form 2 (SF2)'!B48="","",'School Form 2 (SF2)'!B48)</f>
        <v/>
      </c>
      <c r="C48" s="643"/>
      <c r="D48" s="159"/>
      <c r="E48" s="159"/>
      <c r="F48" s="159"/>
      <c r="G48" s="159"/>
      <c r="H48" s="159"/>
      <c r="I48" s="159"/>
      <c r="J48" s="159"/>
      <c r="K48" s="159"/>
      <c r="L48" s="159"/>
      <c r="M48" s="159"/>
      <c r="N48" s="159"/>
      <c r="O48" s="159"/>
      <c r="P48" s="159"/>
      <c r="Q48" s="159"/>
      <c r="R48" s="159"/>
      <c r="S48" s="159"/>
      <c r="T48" s="159"/>
    </row>
    <row r="49" spans="1:20" ht="18" customHeight="1">
      <c r="A49" s="308" t="str">
        <f>'School Form 2 (SF2)'!A49</f>
        <v/>
      </c>
      <c r="B49" s="642" t="str">
        <f>IF('School Form 2 (SF2)'!B49="","",'School Form 2 (SF2)'!B49)</f>
        <v/>
      </c>
      <c r="C49" s="643"/>
      <c r="D49" s="159"/>
      <c r="E49" s="159"/>
      <c r="F49" s="159"/>
      <c r="G49" s="159"/>
      <c r="H49" s="159"/>
      <c r="I49" s="159"/>
      <c r="J49" s="159"/>
      <c r="K49" s="159"/>
      <c r="L49" s="159"/>
      <c r="M49" s="159"/>
      <c r="N49" s="159"/>
      <c r="O49" s="159"/>
      <c r="P49" s="159"/>
      <c r="Q49" s="159"/>
      <c r="R49" s="159"/>
      <c r="S49" s="159"/>
      <c r="T49" s="159"/>
    </row>
    <row r="50" spans="1:20" ht="18" customHeight="1">
      <c r="A50" s="308" t="str">
        <f>'School Form 2 (SF2)'!A50</f>
        <v/>
      </c>
      <c r="B50" s="642" t="str">
        <f>IF('School Form 2 (SF2)'!B50="","",'School Form 2 (SF2)'!B50)</f>
        <v/>
      </c>
      <c r="C50" s="643"/>
      <c r="D50" s="159"/>
      <c r="E50" s="159"/>
      <c r="F50" s="159"/>
      <c r="G50" s="159"/>
      <c r="H50" s="159"/>
      <c r="I50" s="159"/>
      <c r="J50" s="159"/>
      <c r="K50" s="159"/>
      <c r="L50" s="159"/>
      <c r="M50" s="159"/>
      <c r="N50" s="159"/>
      <c r="O50" s="159"/>
      <c r="P50" s="159"/>
      <c r="Q50" s="159"/>
      <c r="R50" s="159"/>
      <c r="S50" s="159"/>
      <c r="T50" s="159"/>
    </row>
    <row r="51" spans="1:20" ht="18" customHeight="1">
      <c r="A51" s="308" t="str">
        <f>'School Form 2 (SF2)'!A51</f>
        <v/>
      </c>
      <c r="B51" s="642" t="str">
        <f>IF('School Form 2 (SF2)'!B51="","",'School Form 2 (SF2)'!B51)</f>
        <v/>
      </c>
      <c r="C51" s="643"/>
      <c r="D51" s="159"/>
      <c r="E51" s="159"/>
      <c r="F51" s="159"/>
      <c r="G51" s="159"/>
      <c r="H51" s="159"/>
      <c r="I51" s="159"/>
      <c r="J51" s="159"/>
      <c r="K51" s="159"/>
      <c r="L51" s="159"/>
      <c r="M51" s="159"/>
      <c r="N51" s="159"/>
      <c r="O51" s="159"/>
      <c r="P51" s="159"/>
      <c r="Q51" s="159"/>
      <c r="R51" s="159"/>
      <c r="S51" s="159"/>
      <c r="T51" s="159"/>
    </row>
    <row r="52" spans="1:20" ht="18" customHeight="1">
      <c r="A52" s="308" t="str">
        <f>'School Form 2 (SF2)'!A52</f>
        <v/>
      </c>
      <c r="B52" s="642" t="str">
        <f>IF('School Form 2 (SF2)'!B52="","",'School Form 2 (SF2)'!B52)</f>
        <v/>
      </c>
      <c r="C52" s="643"/>
      <c r="D52" s="159"/>
      <c r="E52" s="159"/>
      <c r="F52" s="159"/>
      <c r="G52" s="159"/>
      <c r="H52" s="159"/>
      <c r="I52" s="159"/>
      <c r="J52" s="159"/>
      <c r="K52" s="159"/>
      <c r="L52" s="159"/>
      <c r="M52" s="159"/>
      <c r="N52" s="159"/>
      <c r="O52" s="159"/>
      <c r="P52" s="159"/>
      <c r="Q52" s="159"/>
      <c r="R52" s="159"/>
      <c r="S52" s="159"/>
      <c r="T52" s="159"/>
    </row>
    <row r="53" spans="1:20" ht="18" customHeight="1">
      <c r="A53" s="308" t="str">
        <f>'School Form 2 (SF2)'!A53</f>
        <v/>
      </c>
      <c r="B53" s="642" t="str">
        <f>IF('School Form 2 (SF2)'!B53="","",'School Form 2 (SF2)'!B53)</f>
        <v/>
      </c>
      <c r="C53" s="643"/>
      <c r="D53" s="159"/>
      <c r="E53" s="159"/>
      <c r="F53" s="159"/>
      <c r="G53" s="159"/>
      <c r="H53" s="159"/>
      <c r="I53" s="159"/>
      <c r="J53" s="159"/>
      <c r="K53" s="159"/>
      <c r="L53" s="159"/>
      <c r="M53" s="159"/>
      <c r="N53" s="159"/>
      <c r="O53" s="159"/>
      <c r="P53" s="159"/>
      <c r="Q53" s="159"/>
      <c r="R53" s="159"/>
      <c r="S53" s="159"/>
      <c r="T53" s="159"/>
    </row>
    <row r="54" spans="1:20" ht="18" customHeight="1">
      <c r="A54" s="308" t="str">
        <f>'School Form 2 (SF2)'!A54</f>
        <v/>
      </c>
      <c r="B54" s="642" t="str">
        <f>IF('School Form 2 (SF2)'!B54="","",'School Form 2 (SF2)'!B54)</f>
        <v/>
      </c>
      <c r="C54" s="643"/>
      <c r="D54" s="159"/>
      <c r="E54" s="159"/>
      <c r="F54" s="159"/>
      <c r="G54" s="159"/>
      <c r="H54" s="159"/>
      <c r="I54" s="159"/>
      <c r="J54" s="159"/>
      <c r="K54" s="159"/>
      <c r="L54" s="159"/>
      <c r="M54" s="159"/>
      <c r="N54" s="159"/>
      <c r="O54" s="159"/>
      <c r="P54" s="159"/>
      <c r="Q54" s="159"/>
      <c r="R54" s="159"/>
      <c r="S54" s="159"/>
      <c r="T54" s="159"/>
    </row>
    <row r="55" spans="1:20" ht="18" customHeight="1">
      <c r="A55" s="308" t="str">
        <f>'School Form 2 (SF2)'!A55</f>
        <v/>
      </c>
      <c r="B55" s="642" t="str">
        <f>IF('School Form 2 (SF2)'!B55="","",'School Form 2 (SF2)'!B55)</f>
        <v/>
      </c>
      <c r="C55" s="643"/>
      <c r="D55" s="159"/>
      <c r="E55" s="159"/>
      <c r="F55" s="159"/>
      <c r="G55" s="159"/>
      <c r="H55" s="159"/>
      <c r="I55" s="159"/>
      <c r="J55" s="159"/>
      <c r="K55" s="159"/>
      <c r="L55" s="159"/>
      <c r="M55" s="159"/>
      <c r="N55" s="159"/>
      <c r="O55" s="159"/>
      <c r="P55" s="159"/>
      <c r="Q55" s="159"/>
      <c r="R55" s="159"/>
      <c r="S55" s="159"/>
      <c r="T55" s="159"/>
    </row>
    <row r="56" spans="1:20" ht="18" customHeight="1">
      <c r="A56" s="308" t="str">
        <f>'School Form 2 (SF2)'!A56</f>
        <v/>
      </c>
      <c r="B56" s="642" t="str">
        <f>IF('School Form 2 (SF2)'!B56="","",'School Form 2 (SF2)'!B56)</f>
        <v/>
      </c>
      <c r="C56" s="643"/>
      <c r="D56" s="159"/>
      <c r="E56" s="159"/>
      <c r="F56" s="159"/>
      <c r="G56" s="159"/>
      <c r="H56" s="159"/>
      <c r="I56" s="159"/>
      <c r="J56" s="159"/>
      <c r="K56" s="159"/>
      <c r="L56" s="159"/>
      <c r="M56" s="159"/>
      <c r="N56" s="159"/>
      <c r="O56" s="159"/>
      <c r="P56" s="159"/>
      <c r="Q56" s="159"/>
      <c r="R56" s="159"/>
      <c r="S56" s="159"/>
      <c r="T56" s="159"/>
    </row>
    <row r="57" spans="1:20" ht="18" customHeight="1">
      <c r="A57" s="308" t="str">
        <f>'School Form 2 (SF2)'!A57</f>
        <v/>
      </c>
      <c r="B57" s="642" t="str">
        <f>IF('School Form 2 (SF2)'!B57="","",'School Form 2 (SF2)'!B57)</f>
        <v/>
      </c>
      <c r="C57" s="643"/>
      <c r="D57" s="159"/>
      <c r="E57" s="159"/>
      <c r="F57" s="159"/>
      <c r="G57" s="159"/>
      <c r="H57" s="159"/>
      <c r="I57" s="159"/>
      <c r="J57" s="159"/>
      <c r="K57" s="159"/>
      <c r="L57" s="159"/>
      <c r="M57" s="159"/>
      <c r="N57" s="159"/>
      <c r="O57" s="159"/>
      <c r="P57" s="159"/>
      <c r="Q57" s="159"/>
      <c r="R57" s="159"/>
      <c r="S57" s="159"/>
      <c r="T57" s="159"/>
    </row>
    <row r="58" spans="1:20" ht="18" customHeight="1">
      <c r="A58" s="308" t="str">
        <f>'School Form 2 (SF2)'!A58</f>
        <v/>
      </c>
      <c r="B58" s="642" t="str">
        <f>IF('School Form 2 (SF2)'!B58="","",'School Form 2 (SF2)'!B58)</f>
        <v/>
      </c>
      <c r="C58" s="643"/>
      <c r="D58" s="159"/>
      <c r="E58" s="159"/>
      <c r="F58" s="159"/>
      <c r="G58" s="159"/>
      <c r="H58" s="159"/>
      <c r="I58" s="159"/>
      <c r="J58" s="159"/>
      <c r="K58" s="159"/>
      <c r="L58" s="159"/>
      <c r="M58" s="159"/>
      <c r="N58" s="159"/>
      <c r="O58" s="159"/>
      <c r="P58" s="159"/>
      <c r="Q58" s="159"/>
      <c r="R58" s="159"/>
      <c r="S58" s="159"/>
      <c r="T58" s="159"/>
    </row>
    <row r="59" spans="1:20" ht="18" customHeight="1">
      <c r="A59" s="308" t="str">
        <f>'School Form 2 (SF2)'!A59</f>
        <v/>
      </c>
      <c r="B59" s="642" t="str">
        <f>IF('School Form 2 (SF2)'!B59="","",'School Form 2 (SF2)'!B59)</f>
        <v/>
      </c>
      <c r="C59" s="643"/>
      <c r="D59" s="159"/>
      <c r="E59" s="159"/>
      <c r="F59" s="159"/>
      <c r="G59" s="159"/>
      <c r="H59" s="159"/>
      <c r="I59" s="159"/>
      <c r="J59" s="159"/>
      <c r="K59" s="159"/>
      <c r="L59" s="159"/>
      <c r="M59" s="159"/>
      <c r="N59" s="159"/>
      <c r="O59" s="159"/>
      <c r="P59" s="159"/>
      <c r="Q59" s="159"/>
      <c r="R59" s="159"/>
      <c r="S59" s="159"/>
      <c r="T59" s="159"/>
    </row>
    <row r="60" spans="1:20" ht="18" customHeight="1">
      <c r="A60" s="308" t="str">
        <f>'School Form 2 (SF2)'!A60</f>
        <v/>
      </c>
      <c r="B60" s="642" t="str">
        <f>IF('School Form 2 (SF2)'!B60="","",'School Form 2 (SF2)'!B60)</f>
        <v/>
      </c>
      <c r="C60" s="643"/>
      <c r="D60" s="159"/>
      <c r="E60" s="159"/>
      <c r="F60" s="159"/>
      <c r="G60" s="159"/>
      <c r="H60" s="159"/>
      <c r="I60" s="159"/>
      <c r="J60" s="159"/>
      <c r="K60" s="159"/>
      <c r="L60" s="159"/>
      <c r="M60" s="159"/>
      <c r="N60" s="159"/>
      <c r="O60" s="159"/>
      <c r="P60" s="159"/>
      <c r="Q60" s="159"/>
      <c r="R60" s="159"/>
      <c r="S60" s="159"/>
      <c r="T60" s="159"/>
    </row>
    <row r="61" spans="1:20" s="165" customFormat="1" ht="18" customHeight="1" thickBot="1">
      <c r="A61" s="412"/>
      <c r="B61" s="162" t="s">
        <v>248</v>
      </c>
      <c r="C61" s="163"/>
      <c r="D61" s="164"/>
      <c r="E61" s="164"/>
      <c r="F61" s="164"/>
      <c r="G61" s="164"/>
      <c r="H61" s="164"/>
      <c r="I61" s="164"/>
      <c r="J61" s="164"/>
      <c r="K61" s="164"/>
      <c r="L61" s="164"/>
      <c r="M61" s="164"/>
      <c r="N61" s="164"/>
      <c r="O61" s="164"/>
      <c r="P61" s="164"/>
      <c r="Q61" s="164"/>
      <c r="R61" s="164"/>
      <c r="S61" s="164"/>
      <c r="T61" s="164"/>
    </row>
    <row r="62" spans="1:20" s="112" customFormat="1" ht="18" customHeight="1" thickBot="1">
      <c r="A62" s="166"/>
      <c r="B62" s="167" t="s">
        <v>249</v>
      </c>
      <c r="C62" s="39"/>
      <c r="D62" s="39"/>
      <c r="E62" s="39"/>
      <c r="F62" s="39"/>
      <c r="G62" s="39"/>
      <c r="H62" s="39"/>
      <c r="I62" s="39"/>
      <c r="J62" s="39"/>
      <c r="K62" s="39"/>
      <c r="L62" s="39"/>
      <c r="M62" s="39"/>
      <c r="N62" s="39"/>
      <c r="O62" s="39"/>
      <c r="P62" s="39"/>
      <c r="Q62" s="39"/>
      <c r="R62" s="39"/>
      <c r="S62" s="39"/>
      <c r="T62" s="39"/>
    </row>
    <row r="63" spans="1:20">
      <c r="A63" s="168" t="s">
        <v>63</v>
      </c>
      <c r="C63" s="169"/>
      <c r="H63" s="111" t="s">
        <v>250</v>
      </c>
      <c r="R63" s="154" t="s">
        <v>117</v>
      </c>
    </row>
    <row r="64" spans="1:20" ht="14.25" customHeight="1">
      <c r="A64" s="671" t="s">
        <v>99</v>
      </c>
      <c r="B64" s="671"/>
      <c r="C64" s="671"/>
      <c r="D64" s="671"/>
      <c r="E64" s="671"/>
      <c r="F64" s="671"/>
      <c r="G64" s="671"/>
      <c r="H64" s="672" t="s">
        <v>272</v>
      </c>
      <c r="I64" s="672"/>
      <c r="J64" s="672"/>
      <c r="K64" s="672"/>
      <c r="L64" s="672"/>
      <c r="M64" s="672"/>
      <c r="N64" s="672"/>
      <c r="O64" s="672"/>
      <c r="P64" s="672"/>
      <c r="Q64" s="672"/>
    </row>
    <row r="65" spans="1:20" ht="14.25" customHeight="1">
      <c r="A65" s="671" t="s">
        <v>100</v>
      </c>
      <c r="B65" s="671"/>
      <c r="C65" s="671"/>
      <c r="D65" s="671"/>
      <c r="E65" s="671"/>
      <c r="F65" s="671"/>
      <c r="G65" s="157"/>
      <c r="H65" s="672"/>
      <c r="I65" s="672"/>
      <c r="J65" s="672"/>
      <c r="K65" s="672"/>
      <c r="L65" s="672"/>
      <c r="M65" s="672"/>
      <c r="N65" s="672"/>
      <c r="O65" s="672"/>
      <c r="P65" s="672"/>
      <c r="Q65" s="672"/>
      <c r="S65" s="170"/>
      <c r="T65" s="170"/>
    </row>
    <row r="66" spans="1:20" ht="14.25" customHeight="1">
      <c r="A66" s="671" t="s">
        <v>101</v>
      </c>
      <c r="B66" s="671"/>
      <c r="C66" s="671"/>
      <c r="D66" s="671"/>
      <c r="E66" s="671"/>
      <c r="F66" s="671"/>
      <c r="G66" s="157"/>
      <c r="H66" s="673" t="s">
        <v>273</v>
      </c>
      <c r="I66" s="673"/>
      <c r="J66" s="673"/>
      <c r="K66" s="673"/>
      <c r="L66" s="673"/>
      <c r="M66" s="673"/>
      <c r="N66" s="673"/>
      <c r="O66" s="673"/>
      <c r="P66" s="673"/>
      <c r="Q66" s="673"/>
      <c r="R66" s="670" t="s">
        <v>146</v>
      </c>
      <c r="S66" s="670"/>
      <c r="T66" s="670"/>
    </row>
    <row r="67" spans="1:20" ht="25.5" customHeight="1">
      <c r="A67" s="671" t="s">
        <v>102</v>
      </c>
      <c r="B67" s="671"/>
      <c r="C67" s="671"/>
      <c r="D67" s="671"/>
      <c r="E67" s="671"/>
      <c r="F67" s="671"/>
      <c r="G67" s="157"/>
      <c r="H67" s="673"/>
      <c r="I67" s="673"/>
      <c r="J67" s="673"/>
      <c r="K67" s="673"/>
      <c r="L67" s="673"/>
      <c r="M67" s="673"/>
      <c r="N67" s="673"/>
      <c r="O67" s="673"/>
      <c r="P67" s="673"/>
      <c r="Q67" s="673"/>
      <c r="R67" s="152" t="s">
        <v>286</v>
      </c>
      <c r="S67" s="150"/>
    </row>
    <row r="68" spans="1:20" ht="28.5" customHeight="1">
      <c r="A68" s="150" t="s">
        <v>290</v>
      </c>
      <c r="C68" s="157"/>
      <c r="D68" s="157"/>
      <c r="E68" s="157"/>
      <c r="F68" s="157"/>
      <c r="G68" s="157"/>
      <c r="H68" s="673"/>
      <c r="I68" s="673"/>
      <c r="J68" s="673"/>
      <c r="K68" s="673"/>
      <c r="L68" s="673"/>
      <c r="M68" s="673"/>
      <c r="N68" s="673"/>
      <c r="O68" s="673"/>
      <c r="P68" s="673"/>
      <c r="Q68" s="673"/>
      <c r="S68" s="171"/>
      <c r="T68" s="172" t="s">
        <v>206</v>
      </c>
    </row>
  </sheetData>
  <mergeCells count="82">
    <mergeCell ref="B20:C20"/>
    <mergeCell ref="B15:C15"/>
    <mergeCell ref="B16:C16"/>
    <mergeCell ref="B17:C17"/>
    <mergeCell ref="B18:C18"/>
    <mergeCell ref="B19:C19"/>
    <mergeCell ref="F10:G10"/>
    <mergeCell ref="H10:I10"/>
    <mergeCell ref="B12:C12"/>
    <mergeCell ref="B13:C13"/>
    <mergeCell ref="B14:C14"/>
    <mergeCell ref="R66:T66"/>
    <mergeCell ref="A65:F65"/>
    <mergeCell ref="A66:F66"/>
    <mergeCell ref="A67:F67"/>
    <mergeCell ref="H64:Q65"/>
    <mergeCell ref="H66:Q68"/>
    <mergeCell ref="A64:G64"/>
    <mergeCell ref="K5:M5"/>
    <mergeCell ref="I7:J7"/>
    <mergeCell ref="R9:S9"/>
    <mergeCell ref="N9:O9"/>
    <mergeCell ref="D9:E9"/>
    <mergeCell ref="F9:G9"/>
    <mergeCell ref="H9:I9"/>
    <mergeCell ref="C7:H7"/>
    <mergeCell ref="C5:D5"/>
    <mergeCell ref="A3:T3"/>
    <mergeCell ref="A2:T2"/>
    <mergeCell ref="R10:S10"/>
    <mergeCell ref="L7:M7"/>
    <mergeCell ref="N7:Q7"/>
    <mergeCell ref="A9:A11"/>
    <mergeCell ref="N10:O10"/>
    <mergeCell ref="P10:Q10"/>
    <mergeCell ref="J9:K9"/>
    <mergeCell ref="L9:M9"/>
    <mergeCell ref="B9:C11"/>
    <mergeCell ref="T9:T11"/>
    <mergeCell ref="D10:E10"/>
    <mergeCell ref="J10:K10"/>
    <mergeCell ref="L10:M10"/>
    <mergeCell ref="P9:Q9"/>
    <mergeCell ref="B21:C21"/>
    <mergeCell ref="B27:C27"/>
    <mergeCell ref="B31:C31"/>
    <mergeCell ref="B32:C32"/>
    <mergeCell ref="B34:C34"/>
    <mergeCell ref="B22:C22"/>
    <mergeCell ref="B23:C23"/>
    <mergeCell ref="B24:C24"/>
    <mergeCell ref="B25:C25"/>
    <mergeCell ref="B26:C26"/>
    <mergeCell ref="B33:C33"/>
    <mergeCell ref="B28:C28"/>
    <mergeCell ref="B29:C29"/>
    <mergeCell ref="B30:C30"/>
    <mergeCell ref="B35:C35"/>
    <mergeCell ref="B37:C37"/>
    <mergeCell ref="B38:C38"/>
    <mergeCell ref="B39:C39"/>
    <mergeCell ref="B40:C40"/>
    <mergeCell ref="B41:C41"/>
    <mergeCell ref="B44:C44"/>
    <mergeCell ref="B45:C45"/>
    <mergeCell ref="B46:C46"/>
    <mergeCell ref="B47:C47"/>
    <mergeCell ref="B42:C42"/>
    <mergeCell ref="B43:C43"/>
    <mergeCell ref="B48:C48"/>
    <mergeCell ref="B49:C49"/>
    <mergeCell ref="B50:C50"/>
    <mergeCell ref="B51:C51"/>
    <mergeCell ref="B52:C52"/>
    <mergeCell ref="B58:C58"/>
    <mergeCell ref="B59:C59"/>
    <mergeCell ref="B60:C60"/>
    <mergeCell ref="B53:C53"/>
    <mergeCell ref="B54:C54"/>
    <mergeCell ref="B55:C55"/>
    <mergeCell ref="B56:C56"/>
    <mergeCell ref="B57:C57"/>
  </mergeCells>
  <pageMargins left="0.17" right="0.16" top="0.25" bottom="0.18" header="0.17" footer="0.17"/>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AN42"/>
  <sheetViews>
    <sheetView showGridLines="0" zoomScaleNormal="100" workbookViewId="0">
      <selection activeCell="C7" sqref="C7:P7"/>
    </sheetView>
  </sheetViews>
  <sheetFormatPr defaultRowHeight="16.5"/>
  <cols>
    <col min="1" max="1" width="17.28515625" style="150" customWidth="1"/>
    <col min="2" max="2" width="12.28515625" style="150" customWidth="1"/>
    <col min="3" max="3" width="7.85546875" style="150" customWidth="1"/>
    <col min="4" max="4" width="10.28515625" style="150" customWidth="1"/>
    <col min="5" max="8" width="4.7109375" style="150" customWidth="1"/>
    <col min="9" max="9" width="4.28515625" style="150" customWidth="1"/>
    <col min="10" max="37" width="4.7109375" style="150" customWidth="1"/>
    <col min="38" max="38" width="4.140625" style="150" customWidth="1"/>
    <col min="39" max="39" width="4" style="150" customWidth="1"/>
    <col min="40" max="40" width="5.140625" style="150" customWidth="1"/>
    <col min="41" max="16384" width="9.140625" style="150"/>
  </cols>
  <sheetData>
    <row r="1" spans="1:40">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1:40" ht="27">
      <c r="A2" s="688" t="s">
        <v>195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row>
    <row r="3" spans="1:40" ht="27" customHeight="1">
      <c r="A3" s="684" t="s">
        <v>261</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row>
    <row r="4" spans="1:40" ht="20.25" customHeight="1">
      <c r="B4" s="175"/>
      <c r="C4" s="175"/>
      <c r="D4" s="175"/>
      <c r="E4" s="175"/>
      <c r="F4" s="175"/>
      <c r="G4" s="687" t="s">
        <v>208</v>
      </c>
      <c r="H4" s="686"/>
      <c r="I4" s="678" t="s">
        <v>307</v>
      </c>
      <c r="J4" s="679"/>
      <c r="K4" s="265"/>
      <c r="L4" s="687" t="s">
        <v>209</v>
      </c>
      <c r="M4" s="686"/>
      <c r="N4" s="680" t="s">
        <v>308</v>
      </c>
      <c r="O4" s="681"/>
      <c r="P4" s="681"/>
      <c r="Q4" s="681"/>
      <c r="R4" s="681"/>
      <c r="S4" s="681"/>
      <c r="T4" s="681"/>
      <c r="U4" s="682"/>
      <c r="V4" s="175"/>
      <c r="W4" s="687" t="s">
        <v>210</v>
      </c>
      <c r="X4" s="686"/>
      <c r="Y4" s="680" t="s">
        <v>320</v>
      </c>
      <c r="Z4" s="681"/>
      <c r="AA4" s="681"/>
      <c r="AB4" s="681"/>
      <c r="AC4" s="681"/>
      <c r="AD4" s="681"/>
      <c r="AE4" s="681"/>
      <c r="AF4" s="682"/>
      <c r="AG4" s="175"/>
      <c r="AH4" s="175"/>
      <c r="AI4" s="175"/>
      <c r="AJ4" s="175"/>
      <c r="AK4" s="175"/>
      <c r="AL4" s="175"/>
      <c r="AM4" s="175"/>
      <c r="AN4" s="175"/>
    </row>
    <row r="5" spans="1:40" s="112" customFormat="1" ht="21.75" customHeight="1">
      <c r="A5" s="116"/>
      <c r="B5" s="271" t="s">
        <v>211</v>
      </c>
      <c r="C5" s="678">
        <v>309766</v>
      </c>
      <c r="D5" s="683"/>
      <c r="E5" s="679"/>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1:40" s="112" customFormat="1" ht="10.5" customHeight="1">
      <c r="A6" s="116"/>
      <c r="B6" s="264"/>
      <c r="C6" s="266"/>
      <c r="D6" s="266"/>
      <c r="E6" s="266"/>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row>
    <row r="7" spans="1:40" s="175" customFormat="1" ht="26.25" customHeight="1">
      <c r="A7" s="685" t="s">
        <v>212</v>
      </c>
      <c r="B7" s="686"/>
      <c r="C7" s="678" t="s">
        <v>334</v>
      </c>
      <c r="D7" s="683"/>
      <c r="E7" s="683"/>
      <c r="F7" s="683"/>
      <c r="G7" s="683"/>
      <c r="H7" s="683"/>
      <c r="I7" s="683"/>
      <c r="J7" s="683"/>
      <c r="K7" s="683"/>
      <c r="L7" s="683"/>
      <c r="M7" s="683"/>
      <c r="N7" s="683"/>
      <c r="O7" s="683"/>
      <c r="P7" s="679"/>
      <c r="Q7" s="264"/>
      <c r="R7" s="264"/>
      <c r="S7" s="264"/>
      <c r="T7" s="264"/>
      <c r="U7" s="685" t="s">
        <v>207</v>
      </c>
      <c r="V7" s="685"/>
      <c r="W7" s="685"/>
      <c r="X7" s="686"/>
      <c r="Y7" s="678" t="s">
        <v>321</v>
      </c>
      <c r="Z7" s="683"/>
      <c r="AA7" s="683"/>
      <c r="AB7" s="683"/>
      <c r="AC7" s="679"/>
      <c r="AD7" s="264"/>
      <c r="AE7" s="685" t="s">
        <v>276</v>
      </c>
      <c r="AF7" s="685"/>
      <c r="AG7" s="685"/>
      <c r="AH7" s="685"/>
      <c r="AI7" s="686"/>
      <c r="AJ7" s="678" t="s">
        <v>322</v>
      </c>
      <c r="AK7" s="683"/>
      <c r="AL7" s="683"/>
      <c r="AM7" s="683"/>
      <c r="AN7" s="679"/>
    </row>
    <row r="8" spans="1:40" ht="6.75" customHeight="1" thickBot="1"/>
    <row r="9" spans="1:40" s="176" customFormat="1" ht="35.25" customHeight="1" thickBot="1">
      <c r="A9" s="707" t="s">
        <v>79</v>
      </c>
      <c r="B9" s="708"/>
      <c r="C9" s="713" t="s">
        <v>213</v>
      </c>
      <c r="D9" s="707" t="s">
        <v>214</v>
      </c>
      <c r="E9" s="707" t="s">
        <v>110</v>
      </c>
      <c r="F9" s="716"/>
      <c r="G9" s="708"/>
      <c r="H9" s="690" t="s">
        <v>168</v>
      </c>
      <c r="I9" s="690"/>
      <c r="J9" s="690"/>
      <c r="K9" s="690"/>
      <c r="L9" s="690"/>
      <c r="M9" s="690"/>
      <c r="N9" s="689" t="s">
        <v>171</v>
      </c>
      <c r="O9" s="690"/>
      <c r="P9" s="690"/>
      <c r="Q9" s="690"/>
      <c r="R9" s="690"/>
      <c r="S9" s="690"/>
      <c r="T9" s="690"/>
      <c r="U9" s="690"/>
      <c r="V9" s="691"/>
      <c r="W9" s="690" t="s">
        <v>47</v>
      </c>
      <c r="X9" s="690"/>
      <c r="Y9" s="690"/>
      <c r="Z9" s="690"/>
      <c r="AA9" s="690"/>
      <c r="AB9" s="690"/>
      <c r="AC9" s="690"/>
      <c r="AD9" s="690"/>
      <c r="AE9" s="690"/>
      <c r="AF9" s="689" t="s">
        <v>46</v>
      </c>
      <c r="AG9" s="690"/>
      <c r="AH9" s="690"/>
      <c r="AI9" s="690"/>
      <c r="AJ9" s="690"/>
      <c r="AK9" s="690"/>
      <c r="AL9" s="690"/>
      <c r="AM9" s="690"/>
      <c r="AN9" s="691"/>
    </row>
    <row r="10" spans="1:40" s="176" customFormat="1" ht="60.75" customHeight="1">
      <c r="A10" s="709"/>
      <c r="B10" s="710"/>
      <c r="C10" s="714"/>
      <c r="D10" s="709"/>
      <c r="E10" s="709"/>
      <c r="F10" s="617"/>
      <c r="G10" s="710"/>
      <c r="H10" s="692" t="s">
        <v>254</v>
      </c>
      <c r="I10" s="693"/>
      <c r="J10" s="694"/>
      <c r="K10" s="695" t="s">
        <v>255</v>
      </c>
      <c r="L10" s="695"/>
      <c r="M10" s="696"/>
      <c r="N10" s="697" t="s">
        <v>173</v>
      </c>
      <c r="O10" s="698"/>
      <c r="P10" s="698"/>
      <c r="Q10" s="699" t="s">
        <v>174</v>
      </c>
      <c r="R10" s="700"/>
      <c r="S10" s="701"/>
      <c r="T10" s="699" t="s">
        <v>175</v>
      </c>
      <c r="U10" s="700"/>
      <c r="V10" s="702"/>
      <c r="W10" s="697" t="s">
        <v>173</v>
      </c>
      <c r="X10" s="698"/>
      <c r="Y10" s="698"/>
      <c r="Z10" s="699" t="s">
        <v>174</v>
      </c>
      <c r="AA10" s="700"/>
      <c r="AB10" s="701"/>
      <c r="AC10" s="699" t="s">
        <v>175</v>
      </c>
      <c r="AD10" s="700"/>
      <c r="AE10" s="702"/>
      <c r="AF10" s="697" t="s">
        <v>173</v>
      </c>
      <c r="AG10" s="698"/>
      <c r="AH10" s="698"/>
      <c r="AI10" s="699" t="s">
        <v>174</v>
      </c>
      <c r="AJ10" s="700"/>
      <c r="AK10" s="701"/>
      <c r="AL10" s="699" t="s">
        <v>175</v>
      </c>
      <c r="AM10" s="700"/>
      <c r="AN10" s="702"/>
    </row>
    <row r="11" spans="1:40" ht="16.5" customHeight="1" thickBot="1">
      <c r="A11" s="711"/>
      <c r="B11" s="712"/>
      <c r="C11" s="715"/>
      <c r="D11" s="711"/>
      <c r="E11" s="9" t="s">
        <v>2</v>
      </c>
      <c r="F11" s="10" t="s">
        <v>3</v>
      </c>
      <c r="G11" s="11" t="s">
        <v>109</v>
      </c>
      <c r="H11" s="9" t="s">
        <v>2</v>
      </c>
      <c r="I11" s="10" t="s">
        <v>3</v>
      </c>
      <c r="J11" s="10" t="s">
        <v>109</v>
      </c>
      <c r="K11" s="10" t="s">
        <v>2</v>
      </c>
      <c r="L11" s="10" t="s">
        <v>3</v>
      </c>
      <c r="M11" s="12" t="s">
        <v>109</v>
      </c>
      <c r="N11" s="9" t="s">
        <v>2</v>
      </c>
      <c r="O11" s="10" t="s">
        <v>3</v>
      </c>
      <c r="P11" s="10" t="s">
        <v>109</v>
      </c>
      <c r="Q11" s="10" t="s">
        <v>2</v>
      </c>
      <c r="R11" s="10" t="s">
        <v>3</v>
      </c>
      <c r="S11" s="10" t="s">
        <v>109</v>
      </c>
      <c r="T11" s="10" t="s">
        <v>2</v>
      </c>
      <c r="U11" s="10" t="s">
        <v>3</v>
      </c>
      <c r="V11" s="11" t="s">
        <v>109</v>
      </c>
      <c r="W11" s="9" t="s">
        <v>2</v>
      </c>
      <c r="X11" s="10" t="s">
        <v>3</v>
      </c>
      <c r="Y11" s="10" t="s">
        <v>109</v>
      </c>
      <c r="Z11" s="10" t="s">
        <v>2</v>
      </c>
      <c r="AA11" s="10" t="s">
        <v>3</v>
      </c>
      <c r="AB11" s="10" t="s">
        <v>109</v>
      </c>
      <c r="AC11" s="10" t="s">
        <v>2</v>
      </c>
      <c r="AD11" s="10" t="s">
        <v>3</v>
      </c>
      <c r="AE11" s="11" t="s">
        <v>109</v>
      </c>
      <c r="AF11" s="13" t="s">
        <v>2</v>
      </c>
      <c r="AG11" s="10" t="s">
        <v>3</v>
      </c>
      <c r="AH11" s="10" t="s">
        <v>109</v>
      </c>
      <c r="AI11" s="10" t="s">
        <v>2</v>
      </c>
      <c r="AJ11" s="10" t="s">
        <v>3</v>
      </c>
      <c r="AK11" s="10" t="s">
        <v>109</v>
      </c>
      <c r="AL11" s="10" t="s">
        <v>2</v>
      </c>
      <c r="AM11" s="10" t="s">
        <v>3</v>
      </c>
      <c r="AN11" s="11" t="s">
        <v>109</v>
      </c>
    </row>
    <row r="12" spans="1:40" ht="18" customHeight="1">
      <c r="A12" s="705" t="s">
        <v>329</v>
      </c>
      <c r="B12" s="706"/>
      <c r="C12" s="177">
        <v>7</v>
      </c>
      <c r="D12" s="178" t="s">
        <v>323</v>
      </c>
      <c r="E12" s="319">
        <v>11</v>
      </c>
      <c r="F12" s="311">
        <v>18</v>
      </c>
      <c r="G12" s="329">
        <f t="shared" ref="G12:G17" si="0">E12+F12</f>
        <v>29</v>
      </c>
      <c r="H12" s="319">
        <v>11</v>
      </c>
      <c r="I12" s="311">
        <v>18</v>
      </c>
      <c r="J12" s="329">
        <f t="shared" ref="J12:J17" si="1">H12+I12</f>
        <v>29</v>
      </c>
      <c r="K12" s="311">
        <f t="shared" ref="K12:M17" si="2">(H12/E12)*100</f>
        <v>100</v>
      </c>
      <c r="L12" s="311">
        <f t="shared" si="2"/>
        <v>100</v>
      </c>
      <c r="M12" s="329">
        <f t="shared" si="2"/>
        <v>100</v>
      </c>
      <c r="N12" s="319">
        <v>0</v>
      </c>
      <c r="O12" s="311">
        <v>0</v>
      </c>
      <c r="P12" s="329">
        <f t="shared" ref="P12:P17" si="3">N12+O12</f>
        <v>0</v>
      </c>
      <c r="Q12" s="311">
        <v>0</v>
      </c>
      <c r="R12" s="311">
        <v>0</v>
      </c>
      <c r="S12" s="329">
        <f t="shared" ref="S12:S17" si="4">Q12+R12</f>
        <v>0</v>
      </c>
      <c r="T12" s="311">
        <v>0</v>
      </c>
      <c r="U12" s="311">
        <v>0</v>
      </c>
      <c r="V12" s="329">
        <f t="shared" ref="V12:V17" si="5">T12+U12</f>
        <v>0</v>
      </c>
      <c r="W12" s="319">
        <v>0</v>
      </c>
      <c r="X12" s="311">
        <v>0</v>
      </c>
      <c r="Y12" s="329">
        <f t="shared" ref="Y12:Y17" si="6">W12+X12</f>
        <v>0</v>
      </c>
      <c r="Z12" s="311">
        <v>0</v>
      </c>
      <c r="AA12" s="311">
        <v>0</v>
      </c>
      <c r="AB12" s="329">
        <f t="shared" ref="AB12:AB17" si="7">Z12+AA12</f>
        <v>0</v>
      </c>
      <c r="AC12" s="311">
        <v>0</v>
      </c>
      <c r="AD12" s="311">
        <v>0</v>
      </c>
      <c r="AE12" s="329">
        <f t="shared" ref="AE12:AE17" si="8">AC12+AD12</f>
        <v>0</v>
      </c>
      <c r="AF12" s="330">
        <v>0</v>
      </c>
      <c r="AG12" s="311">
        <v>0</v>
      </c>
      <c r="AH12" s="329">
        <f t="shared" ref="AH12:AH17" si="9">AF12+AG12</f>
        <v>0</v>
      </c>
      <c r="AI12" s="311">
        <v>0</v>
      </c>
      <c r="AJ12" s="311">
        <v>0</v>
      </c>
      <c r="AK12" s="329">
        <f t="shared" ref="AK12:AK17" si="10">AI12+AJ12</f>
        <v>0</v>
      </c>
      <c r="AL12" s="311">
        <v>0</v>
      </c>
      <c r="AM12" s="311">
        <v>0</v>
      </c>
      <c r="AN12" s="329">
        <f t="shared" ref="AN12:AN17" si="11">AL12+AM12</f>
        <v>0</v>
      </c>
    </row>
    <row r="13" spans="1:40" ht="20.100000000000001" customHeight="1">
      <c r="A13" s="703" t="s">
        <v>330</v>
      </c>
      <c r="B13" s="704"/>
      <c r="C13" s="179">
        <v>7</v>
      </c>
      <c r="D13" s="180" t="s">
        <v>324</v>
      </c>
      <c r="E13" s="317">
        <v>11</v>
      </c>
      <c r="F13" s="312">
        <v>16</v>
      </c>
      <c r="G13" s="329">
        <f t="shared" si="0"/>
        <v>27</v>
      </c>
      <c r="H13" s="317">
        <v>11</v>
      </c>
      <c r="I13" s="312">
        <v>16</v>
      </c>
      <c r="J13" s="329">
        <f t="shared" si="1"/>
        <v>27</v>
      </c>
      <c r="K13" s="321">
        <f t="shared" si="2"/>
        <v>100</v>
      </c>
      <c r="L13" s="321">
        <f t="shared" si="2"/>
        <v>100</v>
      </c>
      <c r="M13" s="329">
        <f t="shared" si="2"/>
        <v>100</v>
      </c>
      <c r="N13" s="319">
        <v>0</v>
      </c>
      <c r="O13" s="311">
        <v>0</v>
      </c>
      <c r="P13" s="329">
        <f t="shared" si="3"/>
        <v>0</v>
      </c>
      <c r="Q13" s="311">
        <v>0</v>
      </c>
      <c r="R13" s="311">
        <v>0</v>
      </c>
      <c r="S13" s="329">
        <f t="shared" si="4"/>
        <v>0</v>
      </c>
      <c r="T13" s="311">
        <v>0</v>
      </c>
      <c r="U13" s="311">
        <v>0</v>
      </c>
      <c r="V13" s="329">
        <f t="shared" si="5"/>
        <v>0</v>
      </c>
      <c r="W13" s="319">
        <v>0</v>
      </c>
      <c r="X13" s="311">
        <v>0</v>
      </c>
      <c r="Y13" s="329">
        <f t="shared" si="6"/>
        <v>0</v>
      </c>
      <c r="Z13" s="311">
        <v>0</v>
      </c>
      <c r="AA13" s="311">
        <v>0</v>
      </c>
      <c r="AB13" s="329">
        <f t="shared" si="7"/>
        <v>0</v>
      </c>
      <c r="AC13" s="311">
        <v>0</v>
      </c>
      <c r="AD13" s="311">
        <v>0</v>
      </c>
      <c r="AE13" s="329">
        <f t="shared" si="8"/>
        <v>0</v>
      </c>
      <c r="AF13" s="330">
        <v>0</v>
      </c>
      <c r="AG13" s="311">
        <v>0</v>
      </c>
      <c r="AH13" s="329">
        <f t="shared" si="9"/>
        <v>0</v>
      </c>
      <c r="AI13" s="311">
        <v>0</v>
      </c>
      <c r="AJ13" s="311">
        <v>0</v>
      </c>
      <c r="AK13" s="329">
        <f t="shared" si="10"/>
        <v>0</v>
      </c>
      <c r="AL13" s="311">
        <v>0</v>
      </c>
      <c r="AM13" s="311">
        <v>0</v>
      </c>
      <c r="AN13" s="329">
        <f t="shared" si="11"/>
        <v>0</v>
      </c>
    </row>
    <row r="14" spans="1:40" ht="20.100000000000001" customHeight="1">
      <c r="A14" s="703" t="s">
        <v>314</v>
      </c>
      <c r="B14" s="704"/>
      <c r="C14" s="179">
        <v>8</v>
      </c>
      <c r="D14" s="180" t="s">
        <v>325</v>
      </c>
      <c r="E14" s="317">
        <v>19</v>
      </c>
      <c r="F14" s="312">
        <v>16</v>
      </c>
      <c r="G14" s="329">
        <f t="shared" si="0"/>
        <v>35</v>
      </c>
      <c r="H14" s="317">
        <v>14</v>
      </c>
      <c r="I14" s="312">
        <v>15</v>
      </c>
      <c r="J14" s="329">
        <f t="shared" si="1"/>
        <v>29</v>
      </c>
      <c r="K14" s="321">
        <f t="shared" si="2"/>
        <v>73.68421052631578</v>
      </c>
      <c r="L14" s="321">
        <f t="shared" si="2"/>
        <v>93.75</v>
      </c>
      <c r="M14" s="329">
        <f t="shared" si="2"/>
        <v>82.857142857142861</v>
      </c>
      <c r="N14" s="319">
        <v>0</v>
      </c>
      <c r="O14" s="311">
        <v>0</v>
      </c>
      <c r="P14" s="329">
        <f t="shared" si="3"/>
        <v>0</v>
      </c>
      <c r="Q14" s="311">
        <v>0</v>
      </c>
      <c r="R14" s="311">
        <v>0</v>
      </c>
      <c r="S14" s="329">
        <f t="shared" si="4"/>
        <v>0</v>
      </c>
      <c r="T14" s="311">
        <v>0</v>
      </c>
      <c r="U14" s="311">
        <v>0</v>
      </c>
      <c r="V14" s="329">
        <f t="shared" si="5"/>
        <v>0</v>
      </c>
      <c r="W14" s="319">
        <v>0</v>
      </c>
      <c r="X14" s="311">
        <v>0</v>
      </c>
      <c r="Y14" s="329">
        <f t="shared" si="6"/>
        <v>0</v>
      </c>
      <c r="Z14" s="311">
        <v>0</v>
      </c>
      <c r="AA14" s="311">
        <v>0</v>
      </c>
      <c r="AB14" s="329">
        <f t="shared" si="7"/>
        <v>0</v>
      </c>
      <c r="AC14" s="311">
        <v>0</v>
      </c>
      <c r="AD14" s="311">
        <v>0</v>
      </c>
      <c r="AE14" s="329">
        <f t="shared" si="8"/>
        <v>0</v>
      </c>
      <c r="AF14" s="330">
        <v>0</v>
      </c>
      <c r="AG14" s="311">
        <v>0</v>
      </c>
      <c r="AH14" s="329">
        <f t="shared" si="9"/>
        <v>0</v>
      </c>
      <c r="AI14" s="311">
        <v>0</v>
      </c>
      <c r="AJ14" s="311">
        <v>0</v>
      </c>
      <c r="AK14" s="329">
        <f t="shared" si="10"/>
        <v>0</v>
      </c>
      <c r="AL14" s="311">
        <v>0</v>
      </c>
      <c r="AM14" s="311">
        <v>0</v>
      </c>
      <c r="AN14" s="329">
        <f t="shared" si="11"/>
        <v>0</v>
      </c>
    </row>
    <row r="15" spans="1:40" ht="20.100000000000001" customHeight="1">
      <c r="A15" s="703" t="s">
        <v>331</v>
      </c>
      <c r="B15" s="704"/>
      <c r="C15" s="179">
        <v>8</v>
      </c>
      <c r="D15" s="180" t="s">
        <v>326</v>
      </c>
      <c r="E15" s="317">
        <v>17</v>
      </c>
      <c r="F15" s="312">
        <v>16</v>
      </c>
      <c r="G15" s="329">
        <f t="shared" si="0"/>
        <v>33</v>
      </c>
      <c r="H15" s="317">
        <v>17</v>
      </c>
      <c r="I15" s="312">
        <v>16</v>
      </c>
      <c r="J15" s="329">
        <f t="shared" si="1"/>
        <v>33</v>
      </c>
      <c r="K15" s="321">
        <f t="shared" si="2"/>
        <v>100</v>
      </c>
      <c r="L15" s="321">
        <f t="shared" si="2"/>
        <v>100</v>
      </c>
      <c r="M15" s="329">
        <f t="shared" si="2"/>
        <v>100</v>
      </c>
      <c r="N15" s="319">
        <v>0</v>
      </c>
      <c r="O15" s="311">
        <v>0</v>
      </c>
      <c r="P15" s="329">
        <f t="shared" si="3"/>
        <v>0</v>
      </c>
      <c r="Q15" s="311">
        <v>0</v>
      </c>
      <c r="R15" s="311">
        <v>0</v>
      </c>
      <c r="S15" s="329">
        <f t="shared" si="4"/>
        <v>0</v>
      </c>
      <c r="T15" s="311">
        <v>0</v>
      </c>
      <c r="U15" s="311">
        <v>0</v>
      </c>
      <c r="V15" s="329">
        <f t="shared" si="5"/>
        <v>0</v>
      </c>
      <c r="W15" s="319">
        <v>0</v>
      </c>
      <c r="X15" s="311">
        <v>0</v>
      </c>
      <c r="Y15" s="329">
        <f t="shared" si="6"/>
        <v>0</v>
      </c>
      <c r="Z15" s="311">
        <v>0</v>
      </c>
      <c r="AA15" s="311">
        <v>0</v>
      </c>
      <c r="AB15" s="329">
        <f t="shared" si="7"/>
        <v>0</v>
      </c>
      <c r="AC15" s="311">
        <v>0</v>
      </c>
      <c r="AD15" s="311">
        <v>0</v>
      </c>
      <c r="AE15" s="329">
        <f t="shared" si="8"/>
        <v>0</v>
      </c>
      <c r="AF15" s="330">
        <v>0</v>
      </c>
      <c r="AG15" s="311">
        <v>0</v>
      </c>
      <c r="AH15" s="329">
        <f t="shared" si="9"/>
        <v>0</v>
      </c>
      <c r="AI15" s="311">
        <v>0</v>
      </c>
      <c r="AJ15" s="311">
        <v>0</v>
      </c>
      <c r="AK15" s="329">
        <f t="shared" si="10"/>
        <v>0</v>
      </c>
      <c r="AL15" s="311">
        <v>0</v>
      </c>
      <c r="AM15" s="311">
        <v>0</v>
      </c>
      <c r="AN15" s="329">
        <f t="shared" si="11"/>
        <v>0</v>
      </c>
    </row>
    <row r="16" spans="1:40" ht="20.100000000000001" customHeight="1">
      <c r="A16" s="703" t="s">
        <v>332</v>
      </c>
      <c r="B16" s="704"/>
      <c r="C16" s="179">
        <v>9</v>
      </c>
      <c r="D16" s="180" t="s">
        <v>327</v>
      </c>
      <c r="E16" s="317">
        <v>20</v>
      </c>
      <c r="F16" s="312">
        <v>24</v>
      </c>
      <c r="G16" s="329">
        <f t="shared" si="0"/>
        <v>44</v>
      </c>
      <c r="H16" s="317">
        <v>16</v>
      </c>
      <c r="I16" s="312">
        <v>22</v>
      </c>
      <c r="J16" s="329">
        <f t="shared" si="1"/>
        <v>38</v>
      </c>
      <c r="K16" s="321">
        <f t="shared" si="2"/>
        <v>80</v>
      </c>
      <c r="L16" s="321">
        <f t="shared" si="2"/>
        <v>91.666666666666657</v>
      </c>
      <c r="M16" s="329">
        <f t="shared" si="2"/>
        <v>86.36363636363636</v>
      </c>
      <c r="N16" s="319">
        <v>0</v>
      </c>
      <c r="O16" s="311">
        <v>0</v>
      </c>
      <c r="P16" s="329">
        <f t="shared" si="3"/>
        <v>0</v>
      </c>
      <c r="Q16" s="311">
        <v>0</v>
      </c>
      <c r="R16" s="311">
        <v>0</v>
      </c>
      <c r="S16" s="329">
        <f t="shared" si="4"/>
        <v>0</v>
      </c>
      <c r="T16" s="311">
        <v>0</v>
      </c>
      <c r="U16" s="311">
        <v>0</v>
      </c>
      <c r="V16" s="329">
        <f t="shared" si="5"/>
        <v>0</v>
      </c>
      <c r="W16" s="319">
        <v>0</v>
      </c>
      <c r="X16" s="311">
        <v>0</v>
      </c>
      <c r="Y16" s="329">
        <f t="shared" si="6"/>
        <v>0</v>
      </c>
      <c r="Z16" s="311">
        <v>0</v>
      </c>
      <c r="AA16" s="311">
        <v>0</v>
      </c>
      <c r="AB16" s="329">
        <f t="shared" si="7"/>
        <v>0</v>
      </c>
      <c r="AC16" s="311">
        <v>0</v>
      </c>
      <c r="AD16" s="311">
        <v>0</v>
      </c>
      <c r="AE16" s="329">
        <f t="shared" si="8"/>
        <v>0</v>
      </c>
      <c r="AF16" s="330">
        <v>0</v>
      </c>
      <c r="AG16" s="311">
        <v>0</v>
      </c>
      <c r="AH16" s="329">
        <f t="shared" si="9"/>
        <v>0</v>
      </c>
      <c r="AI16" s="311">
        <v>0</v>
      </c>
      <c r="AJ16" s="311">
        <v>0</v>
      </c>
      <c r="AK16" s="329">
        <f t="shared" si="10"/>
        <v>0</v>
      </c>
      <c r="AL16" s="311">
        <v>0</v>
      </c>
      <c r="AM16" s="311">
        <v>0</v>
      </c>
      <c r="AN16" s="329">
        <f t="shared" si="11"/>
        <v>0</v>
      </c>
    </row>
    <row r="17" spans="1:40" ht="20.100000000000001" customHeight="1">
      <c r="A17" s="703" t="s">
        <v>333</v>
      </c>
      <c r="B17" s="704"/>
      <c r="C17" s="179">
        <v>10</v>
      </c>
      <c r="D17" s="180" t="s">
        <v>328</v>
      </c>
      <c r="E17" s="317">
        <v>14</v>
      </c>
      <c r="F17" s="312">
        <v>14</v>
      </c>
      <c r="G17" s="329">
        <f t="shared" si="0"/>
        <v>28</v>
      </c>
      <c r="H17" s="317">
        <v>14</v>
      </c>
      <c r="I17" s="312">
        <v>14</v>
      </c>
      <c r="J17" s="329">
        <f t="shared" si="1"/>
        <v>28</v>
      </c>
      <c r="K17" s="321">
        <f t="shared" si="2"/>
        <v>100</v>
      </c>
      <c r="L17" s="321">
        <f t="shared" si="2"/>
        <v>100</v>
      </c>
      <c r="M17" s="329">
        <f t="shared" si="2"/>
        <v>100</v>
      </c>
      <c r="N17" s="319">
        <v>0</v>
      </c>
      <c r="O17" s="311">
        <v>0</v>
      </c>
      <c r="P17" s="329">
        <f t="shared" si="3"/>
        <v>0</v>
      </c>
      <c r="Q17" s="311">
        <v>0</v>
      </c>
      <c r="R17" s="311">
        <v>0</v>
      </c>
      <c r="S17" s="329">
        <f t="shared" si="4"/>
        <v>0</v>
      </c>
      <c r="T17" s="311">
        <v>0</v>
      </c>
      <c r="U17" s="311">
        <v>0</v>
      </c>
      <c r="V17" s="329">
        <f t="shared" si="5"/>
        <v>0</v>
      </c>
      <c r="W17" s="319">
        <v>0</v>
      </c>
      <c r="X17" s="311">
        <v>0</v>
      </c>
      <c r="Y17" s="329">
        <f t="shared" si="6"/>
        <v>0</v>
      </c>
      <c r="Z17" s="311">
        <v>0</v>
      </c>
      <c r="AA17" s="311">
        <v>0</v>
      </c>
      <c r="AB17" s="329">
        <f t="shared" si="7"/>
        <v>0</v>
      </c>
      <c r="AC17" s="311">
        <v>0</v>
      </c>
      <c r="AD17" s="311">
        <v>0</v>
      </c>
      <c r="AE17" s="329">
        <f t="shared" si="8"/>
        <v>0</v>
      </c>
      <c r="AF17" s="330">
        <v>0</v>
      </c>
      <c r="AG17" s="311">
        <v>0</v>
      </c>
      <c r="AH17" s="329">
        <f t="shared" si="9"/>
        <v>0</v>
      </c>
      <c r="AI17" s="311">
        <v>0</v>
      </c>
      <c r="AJ17" s="311">
        <v>1</v>
      </c>
      <c r="AK17" s="329">
        <f t="shared" si="10"/>
        <v>1</v>
      </c>
      <c r="AL17" s="311">
        <v>0</v>
      </c>
      <c r="AM17" s="311">
        <v>1</v>
      </c>
      <c r="AN17" s="329">
        <f t="shared" si="11"/>
        <v>1</v>
      </c>
    </row>
    <row r="18" spans="1:40" ht="20.100000000000001" customHeight="1">
      <c r="A18" s="703"/>
      <c r="B18" s="704"/>
      <c r="C18" s="179"/>
      <c r="D18" s="180"/>
      <c r="E18" s="181"/>
      <c r="F18" s="182"/>
      <c r="G18" s="329"/>
      <c r="H18" s="181"/>
      <c r="I18" s="182"/>
      <c r="J18" s="329"/>
      <c r="K18" s="182"/>
      <c r="L18" s="182"/>
      <c r="M18" s="173"/>
      <c r="N18" s="181"/>
      <c r="O18" s="182"/>
      <c r="P18" s="182"/>
      <c r="Q18" s="182"/>
      <c r="R18" s="182"/>
      <c r="S18" s="182"/>
      <c r="T18" s="182"/>
      <c r="U18" s="182"/>
      <c r="V18" s="183"/>
      <c r="W18" s="181"/>
      <c r="X18" s="182"/>
      <c r="Y18" s="182"/>
      <c r="Z18" s="182"/>
      <c r="AA18" s="182"/>
      <c r="AB18" s="182"/>
      <c r="AC18" s="182"/>
      <c r="AD18" s="182"/>
      <c r="AE18" s="183"/>
      <c r="AF18" s="174"/>
      <c r="AG18" s="182"/>
      <c r="AH18" s="182"/>
      <c r="AI18" s="182"/>
      <c r="AJ18" s="182"/>
      <c r="AK18" s="182"/>
      <c r="AL18" s="182"/>
      <c r="AM18" s="182"/>
      <c r="AN18" s="183"/>
    </row>
    <row r="19" spans="1:40" ht="20.100000000000001" hidden="1" customHeight="1">
      <c r="A19" s="703"/>
      <c r="B19" s="704"/>
      <c r="C19" s="179"/>
      <c r="D19" s="180"/>
      <c r="E19" s="181"/>
      <c r="F19" s="182"/>
      <c r="G19" s="329"/>
      <c r="H19" s="181"/>
      <c r="I19" s="182"/>
      <c r="J19" s="329"/>
      <c r="K19" s="182"/>
      <c r="L19" s="182"/>
      <c r="M19" s="173"/>
      <c r="N19" s="181"/>
      <c r="O19" s="182"/>
      <c r="P19" s="182"/>
      <c r="Q19" s="182"/>
      <c r="R19" s="182"/>
      <c r="S19" s="182"/>
      <c r="T19" s="182"/>
      <c r="U19" s="182"/>
      <c r="V19" s="183"/>
      <c r="W19" s="181"/>
      <c r="X19" s="182"/>
      <c r="Y19" s="182"/>
      <c r="Z19" s="182"/>
      <c r="AA19" s="182"/>
      <c r="AB19" s="182"/>
      <c r="AC19" s="182"/>
      <c r="AD19" s="182"/>
      <c r="AE19" s="183"/>
      <c r="AF19" s="174"/>
      <c r="AG19" s="182"/>
      <c r="AH19" s="182"/>
      <c r="AI19" s="182"/>
      <c r="AJ19" s="182"/>
      <c r="AK19" s="182"/>
      <c r="AL19" s="182"/>
      <c r="AM19" s="182"/>
      <c r="AN19" s="183"/>
    </row>
    <row r="20" spans="1:40" ht="20.100000000000001" hidden="1" customHeight="1">
      <c r="A20" s="703"/>
      <c r="B20" s="704"/>
      <c r="C20" s="179"/>
      <c r="D20" s="180"/>
      <c r="E20" s="181"/>
      <c r="F20" s="182"/>
      <c r="G20" s="329"/>
      <c r="H20" s="181"/>
      <c r="I20" s="182"/>
      <c r="J20" s="329"/>
      <c r="K20" s="182"/>
      <c r="L20" s="182"/>
      <c r="M20" s="173"/>
      <c r="N20" s="181"/>
      <c r="O20" s="182"/>
      <c r="P20" s="182"/>
      <c r="Q20" s="182"/>
      <c r="R20" s="182"/>
      <c r="S20" s="182"/>
      <c r="T20" s="182"/>
      <c r="U20" s="182"/>
      <c r="V20" s="183"/>
      <c r="W20" s="181"/>
      <c r="X20" s="182"/>
      <c r="Y20" s="182"/>
      <c r="Z20" s="182"/>
      <c r="AA20" s="182"/>
      <c r="AB20" s="182"/>
      <c r="AC20" s="182"/>
      <c r="AD20" s="182"/>
      <c r="AE20" s="183"/>
      <c r="AF20" s="174"/>
      <c r="AG20" s="182"/>
      <c r="AH20" s="182"/>
      <c r="AI20" s="182"/>
      <c r="AJ20" s="182"/>
      <c r="AK20" s="182"/>
      <c r="AL20" s="182"/>
      <c r="AM20" s="182"/>
      <c r="AN20" s="183"/>
    </row>
    <row r="21" spans="1:40" ht="20.100000000000001" hidden="1" customHeight="1">
      <c r="A21" s="703"/>
      <c r="B21" s="704"/>
      <c r="C21" s="179"/>
      <c r="D21" s="180"/>
      <c r="E21" s="181"/>
      <c r="F21" s="182"/>
      <c r="G21" s="329"/>
      <c r="H21" s="181"/>
      <c r="I21" s="182"/>
      <c r="J21" s="329"/>
      <c r="K21" s="182"/>
      <c r="L21" s="182"/>
      <c r="M21" s="173"/>
      <c r="N21" s="181"/>
      <c r="O21" s="182"/>
      <c r="P21" s="182"/>
      <c r="Q21" s="182"/>
      <c r="R21" s="182"/>
      <c r="S21" s="182"/>
      <c r="T21" s="182"/>
      <c r="U21" s="182"/>
      <c r="V21" s="183"/>
      <c r="W21" s="181"/>
      <c r="X21" s="182"/>
      <c r="Y21" s="182"/>
      <c r="Z21" s="182"/>
      <c r="AA21" s="182"/>
      <c r="AB21" s="182"/>
      <c r="AC21" s="182"/>
      <c r="AD21" s="182"/>
      <c r="AE21" s="183"/>
      <c r="AF21" s="174"/>
      <c r="AG21" s="182"/>
      <c r="AH21" s="182"/>
      <c r="AI21" s="182"/>
      <c r="AJ21" s="182"/>
      <c r="AK21" s="182"/>
      <c r="AL21" s="182"/>
      <c r="AM21" s="182"/>
      <c r="AN21" s="183"/>
    </row>
    <row r="22" spans="1:40" ht="20.100000000000001" customHeight="1">
      <c r="A22" s="703"/>
      <c r="B22" s="704"/>
      <c r="C22" s="179"/>
      <c r="D22" s="180"/>
      <c r="E22" s="181"/>
      <c r="F22" s="182"/>
      <c r="G22" s="329"/>
      <c r="H22" s="181"/>
      <c r="I22" s="182"/>
      <c r="J22" s="329"/>
      <c r="K22" s="182"/>
      <c r="L22" s="182"/>
      <c r="M22" s="173"/>
      <c r="N22" s="181"/>
      <c r="O22" s="182"/>
      <c r="P22" s="182"/>
      <c r="Q22" s="182"/>
      <c r="R22" s="182"/>
      <c r="S22" s="182"/>
      <c r="T22" s="182"/>
      <c r="U22" s="182"/>
      <c r="V22" s="183"/>
      <c r="W22" s="181"/>
      <c r="X22" s="182"/>
      <c r="Y22" s="182"/>
      <c r="Z22" s="182"/>
      <c r="AA22" s="182"/>
      <c r="AB22" s="182"/>
      <c r="AC22" s="182"/>
      <c r="AD22" s="182"/>
      <c r="AE22" s="183"/>
      <c r="AF22" s="174"/>
      <c r="AG22" s="182"/>
      <c r="AH22" s="182"/>
      <c r="AI22" s="182"/>
      <c r="AJ22" s="182"/>
      <c r="AK22" s="182"/>
      <c r="AL22" s="182"/>
      <c r="AM22" s="182"/>
      <c r="AN22" s="183"/>
    </row>
    <row r="23" spans="1:40" ht="20.100000000000001" customHeight="1">
      <c r="A23" s="703"/>
      <c r="B23" s="704"/>
      <c r="C23" s="179"/>
      <c r="D23" s="180"/>
      <c r="E23" s="181"/>
      <c r="F23" s="182"/>
      <c r="G23" s="329"/>
      <c r="H23" s="181"/>
      <c r="I23" s="182"/>
      <c r="J23" s="329"/>
      <c r="K23" s="182"/>
      <c r="L23" s="182"/>
      <c r="M23" s="173"/>
      <c r="N23" s="181"/>
      <c r="O23" s="182"/>
      <c r="P23" s="182"/>
      <c r="Q23" s="182"/>
      <c r="R23" s="182"/>
      <c r="S23" s="182"/>
      <c r="T23" s="182"/>
      <c r="U23" s="182"/>
      <c r="V23" s="183"/>
      <c r="W23" s="181"/>
      <c r="X23" s="182"/>
      <c r="Y23" s="182"/>
      <c r="Z23" s="182"/>
      <c r="AA23" s="182"/>
      <c r="AB23" s="182"/>
      <c r="AC23" s="182"/>
      <c r="AD23" s="182"/>
      <c r="AE23" s="183"/>
      <c r="AF23" s="174"/>
      <c r="AG23" s="182"/>
      <c r="AH23" s="182"/>
      <c r="AI23" s="182"/>
      <c r="AJ23" s="182"/>
      <c r="AK23" s="182"/>
      <c r="AL23" s="182"/>
      <c r="AM23" s="182"/>
      <c r="AN23" s="183"/>
    </row>
    <row r="24" spans="1:40" ht="20.100000000000001" customHeight="1">
      <c r="A24" s="703"/>
      <c r="B24" s="704"/>
      <c r="C24" s="179"/>
      <c r="D24" s="180"/>
      <c r="E24" s="181"/>
      <c r="F24" s="182"/>
      <c r="G24" s="329"/>
      <c r="H24" s="181"/>
      <c r="I24" s="182"/>
      <c r="J24" s="329"/>
      <c r="K24" s="182"/>
      <c r="L24" s="182"/>
      <c r="M24" s="173"/>
      <c r="N24" s="181"/>
      <c r="O24" s="182"/>
      <c r="P24" s="182"/>
      <c r="Q24" s="182"/>
      <c r="R24" s="182"/>
      <c r="S24" s="182"/>
      <c r="T24" s="182"/>
      <c r="U24" s="182"/>
      <c r="V24" s="183"/>
      <c r="W24" s="181"/>
      <c r="X24" s="182"/>
      <c r="Y24" s="182"/>
      <c r="Z24" s="182"/>
      <c r="AA24" s="182"/>
      <c r="AB24" s="182"/>
      <c r="AC24" s="182"/>
      <c r="AD24" s="182"/>
      <c r="AE24" s="183"/>
      <c r="AF24" s="174"/>
      <c r="AG24" s="182"/>
      <c r="AH24" s="182"/>
      <c r="AI24" s="182"/>
      <c r="AJ24" s="182"/>
      <c r="AK24" s="182"/>
      <c r="AL24" s="182"/>
      <c r="AM24" s="182"/>
      <c r="AN24" s="183"/>
    </row>
    <row r="25" spans="1:40" ht="20.100000000000001" customHeight="1">
      <c r="A25" s="703"/>
      <c r="B25" s="704"/>
      <c r="C25" s="184"/>
      <c r="D25" s="185"/>
      <c r="E25" s="186"/>
      <c r="F25" s="187"/>
      <c r="G25" s="329"/>
      <c r="H25" s="186"/>
      <c r="I25" s="187"/>
      <c r="J25" s="329"/>
      <c r="K25" s="187"/>
      <c r="L25" s="187"/>
      <c r="M25" s="189"/>
      <c r="N25" s="186"/>
      <c r="O25" s="187"/>
      <c r="P25" s="187"/>
      <c r="Q25" s="187"/>
      <c r="R25" s="187"/>
      <c r="S25" s="187"/>
      <c r="T25" s="187"/>
      <c r="U25" s="187"/>
      <c r="V25" s="188"/>
      <c r="W25" s="186"/>
      <c r="X25" s="187"/>
      <c r="Y25" s="187"/>
      <c r="Z25" s="187"/>
      <c r="AA25" s="187"/>
      <c r="AB25" s="187"/>
      <c r="AC25" s="187"/>
      <c r="AD25" s="187"/>
      <c r="AE25" s="188"/>
      <c r="AF25" s="190"/>
      <c r="AG25" s="187"/>
      <c r="AH25" s="187"/>
      <c r="AI25" s="187"/>
      <c r="AJ25" s="187"/>
      <c r="AK25" s="187"/>
      <c r="AL25" s="187"/>
      <c r="AM25" s="187"/>
      <c r="AN25" s="188"/>
    </row>
    <row r="26" spans="1:40" ht="20.100000000000001" customHeight="1" thickBot="1">
      <c r="A26" s="703"/>
      <c r="B26" s="704"/>
      <c r="C26" s="184"/>
      <c r="D26" s="185"/>
      <c r="E26" s="186"/>
      <c r="F26" s="187"/>
      <c r="G26" s="329"/>
      <c r="H26" s="186"/>
      <c r="I26" s="187"/>
      <c r="J26" s="329"/>
      <c r="K26" s="187"/>
      <c r="L26" s="187"/>
      <c r="M26" s="189"/>
      <c r="N26" s="186"/>
      <c r="O26" s="187"/>
      <c r="P26" s="187"/>
      <c r="Q26" s="187"/>
      <c r="R26" s="187"/>
      <c r="S26" s="187"/>
      <c r="T26" s="187"/>
      <c r="U26" s="187"/>
      <c r="V26" s="188"/>
      <c r="W26" s="186"/>
      <c r="X26" s="187"/>
      <c r="Y26" s="187"/>
      <c r="Z26" s="187"/>
      <c r="AA26" s="187"/>
      <c r="AB26" s="187"/>
      <c r="AC26" s="187"/>
      <c r="AD26" s="187"/>
      <c r="AE26" s="188"/>
      <c r="AF26" s="190"/>
      <c r="AG26" s="187"/>
      <c r="AH26" s="187"/>
      <c r="AI26" s="187"/>
      <c r="AJ26" s="187"/>
      <c r="AK26" s="187"/>
      <c r="AL26" s="187"/>
      <c r="AM26" s="187"/>
      <c r="AN26" s="188"/>
    </row>
    <row r="27" spans="1:40" ht="20.100000000000001" customHeight="1" thickBot="1">
      <c r="A27" s="191" t="s">
        <v>80</v>
      </c>
      <c r="B27" s="192"/>
      <c r="C27" s="192"/>
      <c r="D27" s="193"/>
      <c r="E27" s="194"/>
      <c r="F27" s="195"/>
      <c r="G27" s="196"/>
      <c r="H27" s="194"/>
      <c r="I27" s="195"/>
      <c r="J27" s="195"/>
      <c r="K27" s="195"/>
      <c r="L27" s="195"/>
      <c r="M27" s="197"/>
      <c r="N27" s="194"/>
      <c r="O27" s="195"/>
      <c r="P27" s="195"/>
      <c r="Q27" s="195"/>
      <c r="R27" s="195"/>
      <c r="S27" s="195"/>
      <c r="T27" s="195"/>
      <c r="U27" s="195"/>
      <c r="V27" s="196"/>
      <c r="W27" s="194"/>
      <c r="X27" s="195"/>
      <c r="Y27" s="195"/>
      <c r="Z27" s="195"/>
      <c r="AA27" s="195"/>
      <c r="AB27" s="195"/>
      <c r="AC27" s="195"/>
      <c r="AD27" s="195"/>
      <c r="AE27" s="196"/>
      <c r="AF27" s="198"/>
      <c r="AG27" s="195"/>
      <c r="AH27" s="195"/>
      <c r="AI27" s="195"/>
      <c r="AJ27" s="195"/>
      <c r="AK27" s="195"/>
      <c r="AL27" s="195"/>
      <c r="AM27" s="195"/>
      <c r="AN27" s="196"/>
    </row>
    <row r="28" spans="1:40" ht="20.100000000000001" customHeight="1">
      <c r="A28" s="720" t="s">
        <v>81</v>
      </c>
      <c r="B28" s="721"/>
      <c r="C28" s="721"/>
      <c r="D28" s="722"/>
      <c r="E28" s="174"/>
      <c r="F28" s="182"/>
      <c r="G28" s="183"/>
      <c r="H28" s="181"/>
      <c r="I28" s="182"/>
      <c r="J28" s="182"/>
      <c r="K28" s="182"/>
      <c r="L28" s="182"/>
      <c r="M28" s="173"/>
      <c r="N28" s="181"/>
      <c r="O28" s="182"/>
      <c r="P28" s="182"/>
      <c r="Q28" s="182"/>
      <c r="R28" s="182"/>
      <c r="S28" s="182"/>
      <c r="T28" s="182"/>
      <c r="U28" s="182"/>
      <c r="V28" s="183"/>
      <c r="W28" s="181"/>
      <c r="X28" s="182"/>
      <c r="Y28" s="182"/>
      <c r="Z28" s="182"/>
      <c r="AA28" s="182"/>
      <c r="AB28" s="182"/>
      <c r="AC28" s="182"/>
      <c r="AD28" s="182"/>
      <c r="AE28" s="183"/>
      <c r="AF28" s="174"/>
      <c r="AG28" s="182"/>
      <c r="AH28" s="182"/>
      <c r="AI28" s="182"/>
      <c r="AJ28" s="182"/>
      <c r="AK28" s="182"/>
      <c r="AL28" s="182"/>
      <c r="AM28" s="182"/>
      <c r="AN28" s="183"/>
    </row>
    <row r="29" spans="1:40" ht="20.100000000000001" customHeight="1">
      <c r="A29" s="717" t="s">
        <v>111</v>
      </c>
      <c r="B29" s="718"/>
      <c r="C29" s="718"/>
      <c r="D29" s="719"/>
      <c r="E29" s="174">
        <f>E12+E13</f>
        <v>22</v>
      </c>
      <c r="F29" s="182">
        <f>F12+F13</f>
        <v>34</v>
      </c>
      <c r="G29" s="340">
        <f>E29+F29</f>
        <v>56</v>
      </c>
      <c r="H29" s="181">
        <f>H12+H13</f>
        <v>22</v>
      </c>
      <c r="I29" s="182">
        <f t="shared" ref="I29:AN29" si="12">I12+I13</f>
        <v>34</v>
      </c>
      <c r="J29" s="343">
        <f t="shared" si="12"/>
        <v>56</v>
      </c>
      <c r="K29" s="181">
        <f t="shared" ref="K29:M30" si="13">(H29/E29)*100</f>
        <v>100</v>
      </c>
      <c r="L29" s="181">
        <f t="shared" si="13"/>
        <v>100</v>
      </c>
      <c r="M29" s="343">
        <f t="shared" si="13"/>
        <v>100</v>
      </c>
      <c r="N29" s="328">
        <f t="shared" si="12"/>
        <v>0</v>
      </c>
      <c r="O29" s="321">
        <f t="shared" si="12"/>
        <v>0</v>
      </c>
      <c r="P29" s="329">
        <f t="shared" si="12"/>
        <v>0</v>
      </c>
      <c r="Q29" s="328">
        <f t="shared" si="12"/>
        <v>0</v>
      </c>
      <c r="R29" s="321">
        <f t="shared" si="12"/>
        <v>0</v>
      </c>
      <c r="S29" s="329">
        <f t="shared" si="12"/>
        <v>0</v>
      </c>
      <c r="T29" s="328">
        <f t="shared" si="12"/>
        <v>0</v>
      </c>
      <c r="U29" s="321">
        <f t="shared" si="12"/>
        <v>0</v>
      </c>
      <c r="V29" s="329">
        <f t="shared" si="12"/>
        <v>0</v>
      </c>
      <c r="W29" s="328">
        <f t="shared" si="12"/>
        <v>0</v>
      </c>
      <c r="X29" s="321">
        <f t="shared" si="12"/>
        <v>0</v>
      </c>
      <c r="Y29" s="329">
        <f t="shared" si="12"/>
        <v>0</v>
      </c>
      <c r="Z29" s="328">
        <f t="shared" si="12"/>
        <v>0</v>
      </c>
      <c r="AA29" s="321">
        <f t="shared" si="12"/>
        <v>0</v>
      </c>
      <c r="AB29" s="329">
        <f t="shared" si="12"/>
        <v>0</v>
      </c>
      <c r="AC29" s="328">
        <f t="shared" si="12"/>
        <v>0</v>
      </c>
      <c r="AD29" s="321">
        <f t="shared" si="12"/>
        <v>0</v>
      </c>
      <c r="AE29" s="329">
        <f t="shared" si="12"/>
        <v>0</v>
      </c>
      <c r="AF29" s="328">
        <f t="shared" si="12"/>
        <v>0</v>
      </c>
      <c r="AG29" s="321">
        <f t="shared" si="12"/>
        <v>0</v>
      </c>
      <c r="AH29" s="329">
        <f t="shared" si="12"/>
        <v>0</v>
      </c>
      <c r="AI29" s="328">
        <f t="shared" si="12"/>
        <v>0</v>
      </c>
      <c r="AJ29" s="321">
        <f t="shared" si="12"/>
        <v>0</v>
      </c>
      <c r="AK29" s="329">
        <f t="shared" si="12"/>
        <v>0</v>
      </c>
      <c r="AL29" s="328">
        <f t="shared" si="12"/>
        <v>0</v>
      </c>
      <c r="AM29" s="321">
        <f t="shared" si="12"/>
        <v>0</v>
      </c>
      <c r="AN29" s="329">
        <f t="shared" si="12"/>
        <v>0</v>
      </c>
    </row>
    <row r="30" spans="1:40" ht="20.100000000000001" customHeight="1">
      <c r="A30" s="717" t="s">
        <v>112</v>
      </c>
      <c r="B30" s="718"/>
      <c r="C30" s="718"/>
      <c r="D30" s="719"/>
      <c r="E30" s="174">
        <f>E14+E15</f>
        <v>36</v>
      </c>
      <c r="F30" s="182">
        <f>F14+F15</f>
        <v>32</v>
      </c>
      <c r="G30" s="340">
        <f>E30+F30</f>
        <v>68</v>
      </c>
      <c r="H30" s="181">
        <f>H14+H15</f>
        <v>31</v>
      </c>
      <c r="I30" s="182">
        <f t="shared" ref="I30:AN30" si="14">I14+I15</f>
        <v>31</v>
      </c>
      <c r="J30" s="343">
        <f t="shared" si="14"/>
        <v>62</v>
      </c>
      <c r="K30" s="181">
        <f t="shared" si="13"/>
        <v>86.111111111111114</v>
      </c>
      <c r="L30" s="181">
        <f t="shared" si="13"/>
        <v>96.875</v>
      </c>
      <c r="M30" s="343">
        <f t="shared" si="13"/>
        <v>91.17647058823529</v>
      </c>
      <c r="N30" s="328">
        <f t="shared" si="14"/>
        <v>0</v>
      </c>
      <c r="O30" s="321">
        <f t="shared" si="14"/>
        <v>0</v>
      </c>
      <c r="P30" s="329">
        <f t="shared" si="14"/>
        <v>0</v>
      </c>
      <c r="Q30" s="328">
        <f t="shared" si="14"/>
        <v>0</v>
      </c>
      <c r="R30" s="321">
        <f t="shared" si="14"/>
        <v>0</v>
      </c>
      <c r="S30" s="329">
        <f t="shared" si="14"/>
        <v>0</v>
      </c>
      <c r="T30" s="328">
        <f t="shared" si="14"/>
        <v>0</v>
      </c>
      <c r="U30" s="321">
        <f t="shared" si="14"/>
        <v>0</v>
      </c>
      <c r="V30" s="329">
        <f t="shared" si="14"/>
        <v>0</v>
      </c>
      <c r="W30" s="328">
        <f t="shared" si="14"/>
        <v>0</v>
      </c>
      <c r="X30" s="321">
        <f t="shared" si="14"/>
        <v>0</v>
      </c>
      <c r="Y30" s="329">
        <f t="shared" si="14"/>
        <v>0</v>
      </c>
      <c r="Z30" s="328">
        <f t="shared" si="14"/>
        <v>0</v>
      </c>
      <c r="AA30" s="321">
        <f t="shared" si="14"/>
        <v>0</v>
      </c>
      <c r="AB30" s="329">
        <f t="shared" si="14"/>
        <v>0</v>
      </c>
      <c r="AC30" s="328">
        <f t="shared" si="14"/>
        <v>0</v>
      </c>
      <c r="AD30" s="321">
        <f t="shared" si="14"/>
        <v>0</v>
      </c>
      <c r="AE30" s="329">
        <f t="shared" si="14"/>
        <v>0</v>
      </c>
      <c r="AF30" s="328">
        <f t="shared" si="14"/>
        <v>0</v>
      </c>
      <c r="AG30" s="321">
        <f t="shared" si="14"/>
        <v>0</v>
      </c>
      <c r="AH30" s="329">
        <f t="shared" si="14"/>
        <v>0</v>
      </c>
      <c r="AI30" s="328">
        <f t="shared" si="14"/>
        <v>0</v>
      </c>
      <c r="AJ30" s="321">
        <f t="shared" si="14"/>
        <v>0</v>
      </c>
      <c r="AK30" s="329">
        <f t="shared" si="14"/>
        <v>0</v>
      </c>
      <c r="AL30" s="328">
        <f t="shared" si="14"/>
        <v>0</v>
      </c>
      <c r="AM30" s="321">
        <f t="shared" si="14"/>
        <v>0</v>
      </c>
      <c r="AN30" s="329">
        <f t="shared" si="14"/>
        <v>0</v>
      </c>
    </row>
    <row r="31" spans="1:40" ht="20.100000000000001" customHeight="1">
      <c r="A31" s="717" t="s">
        <v>113</v>
      </c>
      <c r="B31" s="718"/>
      <c r="C31" s="718"/>
      <c r="D31" s="719"/>
      <c r="E31" s="174">
        <f>E16</f>
        <v>20</v>
      </c>
      <c r="F31" s="182">
        <f>F16</f>
        <v>24</v>
      </c>
      <c r="G31" s="340">
        <f>E31+F31</f>
        <v>44</v>
      </c>
      <c r="H31" s="181">
        <f>H16</f>
        <v>16</v>
      </c>
      <c r="I31" s="182">
        <f t="shared" ref="I31:AN31" si="15">I16</f>
        <v>22</v>
      </c>
      <c r="J31" s="343">
        <f t="shared" si="15"/>
        <v>38</v>
      </c>
      <c r="K31" s="181">
        <f t="shared" si="15"/>
        <v>80</v>
      </c>
      <c r="L31" s="181">
        <f t="shared" si="15"/>
        <v>91.666666666666657</v>
      </c>
      <c r="M31" s="343">
        <f>(J31/G31)*100</f>
        <v>86.36363636363636</v>
      </c>
      <c r="N31" s="328">
        <f t="shared" si="15"/>
        <v>0</v>
      </c>
      <c r="O31" s="321">
        <f t="shared" si="15"/>
        <v>0</v>
      </c>
      <c r="P31" s="329">
        <f t="shared" si="15"/>
        <v>0</v>
      </c>
      <c r="Q31" s="328">
        <f t="shared" si="15"/>
        <v>0</v>
      </c>
      <c r="R31" s="321">
        <f t="shared" si="15"/>
        <v>0</v>
      </c>
      <c r="S31" s="329">
        <f t="shared" si="15"/>
        <v>0</v>
      </c>
      <c r="T31" s="328">
        <f t="shared" si="15"/>
        <v>0</v>
      </c>
      <c r="U31" s="321">
        <f t="shared" si="15"/>
        <v>0</v>
      </c>
      <c r="V31" s="329">
        <f t="shared" si="15"/>
        <v>0</v>
      </c>
      <c r="W31" s="328">
        <f t="shared" si="15"/>
        <v>0</v>
      </c>
      <c r="X31" s="321">
        <f t="shared" si="15"/>
        <v>0</v>
      </c>
      <c r="Y31" s="329">
        <f t="shared" si="15"/>
        <v>0</v>
      </c>
      <c r="Z31" s="328">
        <f t="shared" si="15"/>
        <v>0</v>
      </c>
      <c r="AA31" s="321">
        <f t="shared" si="15"/>
        <v>0</v>
      </c>
      <c r="AB31" s="329">
        <f t="shared" si="15"/>
        <v>0</v>
      </c>
      <c r="AC31" s="328">
        <f t="shared" si="15"/>
        <v>0</v>
      </c>
      <c r="AD31" s="321">
        <f t="shared" si="15"/>
        <v>0</v>
      </c>
      <c r="AE31" s="329">
        <f t="shared" si="15"/>
        <v>0</v>
      </c>
      <c r="AF31" s="328">
        <f t="shared" si="15"/>
        <v>0</v>
      </c>
      <c r="AG31" s="321">
        <f t="shared" si="15"/>
        <v>0</v>
      </c>
      <c r="AH31" s="329">
        <f t="shared" si="15"/>
        <v>0</v>
      </c>
      <c r="AI31" s="328">
        <f t="shared" si="15"/>
        <v>0</v>
      </c>
      <c r="AJ31" s="321">
        <f t="shared" si="15"/>
        <v>0</v>
      </c>
      <c r="AK31" s="329">
        <f t="shared" si="15"/>
        <v>0</v>
      </c>
      <c r="AL31" s="328">
        <f t="shared" si="15"/>
        <v>0</v>
      </c>
      <c r="AM31" s="321">
        <f t="shared" si="15"/>
        <v>0</v>
      </c>
      <c r="AN31" s="329">
        <f t="shared" si="15"/>
        <v>0</v>
      </c>
    </row>
    <row r="32" spans="1:40" ht="20.100000000000001" customHeight="1">
      <c r="A32" s="717" t="s">
        <v>114</v>
      </c>
      <c r="B32" s="718"/>
      <c r="C32" s="718"/>
      <c r="D32" s="719"/>
      <c r="E32" s="174">
        <f>E17</f>
        <v>14</v>
      </c>
      <c r="F32" s="182">
        <f>F17</f>
        <v>14</v>
      </c>
      <c r="G32" s="340">
        <f>E32+F32</f>
        <v>28</v>
      </c>
      <c r="H32" s="181">
        <f>H17</f>
        <v>14</v>
      </c>
      <c r="I32" s="182">
        <f t="shared" ref="I32:AN32" si="16">I17</f>
        <v>14</v>
      </c>
      <c r="J32" s="343">
        <f t="shared" si="16"/>
        <v>28</v>
      </c>
      <c r="K32" s="181">
        <f t="shared" si="16"/>
        <v>100</v>
      </c>
      <c r="L32" s="181">
        <f t="shared" si="16"/>
        <v>100</v>
      </c>
      <c r="M32" s="343">
        <f>(J32/G32)*100</f>
        <v>100</v>
      </c>
      <c r="N32" s="328">
        <f t="shared" si="16"/>
        <v>0</v>
      </c>
      <c r="O32" s="321">
        <f t="shared" si="16"/>
        <v>0</v>
      </c>
      <c r="P32" s="329">
        <f t="shared" si="16"/>
        <v>0</v>
      </c>
      <c r="Q32" s="328">
        <f t="shared" si="16"/>
        <v>0</v>
      </c>
      <c r="R32" s="321">
        <f t="shared" si="16"/>
        <v>0</v>
      </c>
      <c r="S32" s="329">
        <f t="shared" si="16"/>
        <v>0</v>
      </c>
      <c r="T32" s="328">
        <f t="shared" si="16"/>
        <v>0</v>
      </c>
      <c r="U32" s="321">
        <f t="shared" si="16"/>
        <v>0</v>
      </c>
      <c r="V32" s="329">
        <f t="shared" si="16"/>
        <v>0</v>
      </c>
      <c r="W32" s="328">
        <f t="shared" si="16"/>
        <v>0</v>
      </c>
      <c r="X32" s="321">
        <f t="shared" si="16"/>
        <v>0</v>
      </c>
      <c r="Y32" s="329">
        <f t="shared" si="16"/>
        <v>0</v>
      </c>
      <c r="Z32" s="328">
        <f t="shared" si="16"/>
        <v>0</v>
      </c>
      <c r="AA32" s="321">
        <f t="shared" si="16"/>
        <v>0</v>
      </c>
      <c r="AB32" s="329">
        <f t="shared" si="16"/>
        <v>0</v>
      </c>
      <c r="AC32" s="328">
        <f t="shared" si="16"/>
        <v>0</v>
      </c>
      <c r="AD32" s="321">
        <f t="shared" si="16"/>
        <v>0</v>
      </c>
      <c r="AE32" s="329">
        <f t="shared" si="16"/>
        <v>0</v>
      </c>
      <c r="AF32" s="328">
        <f t="shared" si="16"/>
        <v>0</v>
      </c>
      <c r="AG32" s="321">
        <f t="shared" si="16"/>
        <v>0</v>
      </c>
      <c r="AH32" s="329">
        <f t="shared" si="16"/>
        <v>0</v>
      </c>
      <c r="AI32" s="328">
        <f t="shared" si="16"/>
        <v>0</v>
      </c>
      <c r="AJ32" s="321">
        <f t="shared" si="16"/>
        <v>1</v>
      </c>
      <c r="AK32" s="329">
        <f t="shared" si="16"/>
        <v>1</v>
      </c>
      <c r="AL32" s="328">
        <f t="shared" si="16"/>
        <v>0</v>
      </c>
      <c r="AM32" s="321">
        <f t="shared" si="16"/>
        <v>1</v>
      </c>
      <c r="AN32" s="329">
        <f t="shared" si="16"/>
        <v>1</v>
      </c>
    </row>
    <row r="33" spans="1:40" ht="20.100000000000001" customHeight="1">
      <c r="A33" s="717" t="s">
        <v>115</v>
      </c>
      <c r="B33" s="718"/>
      <c r="C33" s="718"/>
      <c r="D33" s="719"/>
      <c r="E33" s="174"/>
      <c r="F33" s="182"/>
      <c r="G33" s="340"/>
      <c r="H33" s="181"/>
      <c r="I33" s="182"/>
      <c r="J33" s="182"/>
      <c r="K33" s="182"/>
      <c r="L33" s="182"/>
      <c r="M33" s="173"/>
      <c r="N33" s="181"/>
      <c r="O33" s="182"/>
      <c r="P33" s="182"/>
      <c r="Q33" s="182"/>
      <c r="R33" s="182"/>
      <c r="S33" s="182"/>
      <c r="T33" s="182"/>
      <c r="U33" s="182"/>
      <c r="V33" s="183"/>
      <c r="W33" s="181"/>
      <c r="X33" s="182"/>
      <c r="Y33" s="182"/>
      <c r="Z33" s="182"/>
      <c r="AA33" s="182"/>
      <c r="AB33" s="182"/>
      <c r="AC33" s="182"/>
      <c r="AD33" s="182"/>
      <c r="AE33" s="183"/>
      <c r="AF33" s="174"/>
      <c r="AG33" s="182"/>
      <c r="AH33" s="182"/>
      <c r="AI33" s="182"/>
      <c r="AJ33" s="182"/>
      <c r="AK33" s="182"/>
      <c r="AL33" s="182"/>
      <c r="AM33" s="182"/>
      <c r="AN33" s="183"/>
    </row>
    <row r="34" spans="1:40" ht="20.100000000000001" customHeight="1">
      <c r="A34" s="717" t="s">
        <v>116</v>
      </c>
      <c r="B34" s="718"/>
      <c r="C34" s="718"/>
      <c r="D34" s="719"/>
      <c r="E34" s="174"/>
      <c r="F34" s="182"/>
      <c r="G34" s="340"/>
      <c r="H34" s="181"/>
      <c r="I34" s="182"/>
      <c r="J34" s="182"/>
      <c r="K34" s="182"/>
      <c r="L34" s="182"/>
      <c r="M34" s="173"/>
      <c r="N34" s="181"/>
      <c r="O34" s="182"/>
      <c r="P34" s="182"/>
      <c r="Q34" s="182"/>
      <c r="R34" s="182"/>
      <c r="S34" s="182"/>
      <c r="T34" s="182"/>
      <c r="U34" s="182"/>
      <c r="V34" s="183"/>
      <c r="W34" s="181"/>
      <c r="X34" s="182"/>
      <c r="Y34" s="182"/>
      <c r="Z34" s="182"/>
      <c r="AA34" s="182"/>
      <c r="AB34" s="182"/>
      <c r="AC34" s="182"/>
      <c r="AD34" s="182"/>
      <c r="AE34" s="183"/>
      <c r="AF34" s="174"/>
      <c r="AG34" s="182"/>
      <c r="AH34" s="182"/>
      <c r="AI34" s="182"/>
      <c r="AJ34" s="182"/>
      <c r="AK34" s="182"/>
      <c r="AL34" s="182"/>
      <c r="AM34" s="182"/>
      <c r="AN34" s="183"/>
    </row>
    <row r="35" spans="1:40" ht="20.100000000000001" customHeight="1" thickBot="1">
      <c r="A35" s="726" t="s">
        <v>48</v>
      </c>
      <c r="B35" s="727"/>
      <c r="C35" s="727"/>
      <c r="D35" s="728"/>
      <c r="E35" s="199"/>
      <c r="F35" s="200"/>
      <c r="G35" s="342"/>
      <c r="H35" s="202"/>
      <c r="I35" s="200"/>
      <c r="J35" s="200"/>
      <c r="K35" s="200"/>
      <c r="L35" s="200"/>
      <c r="M35" s="203"/>
      <c r="N35" s="202"/>
      <c r="O35" s="200"/>
      <c r="P35" s="200"/>
      <c r="Q35" s="200"/>
      <c r="R35" s="200"/>
      <c r="S35" s="200"/>
      <c r="T35" s="200"/>
      <c r="U35" s="200"/>
      <c r="V35" s="201"/>
      <c r="W35" s="202"/>
      <c r="X35" s="200"/>
      <c r="Y35" s="200"/>
      <c r="Z35" s="200"/>
      <c r="AA35" s="200"/>
      <c r="AB35" s="200"/>
      <c r="AC35" s="200"/>
      <c r="AD35" s="200"/>
      <c r="AE35" s="201"/>
      <c r="AF35" s="199"/>
      <c r="AG35" s="200"/>
      <c r="AH35" s="200"/>
      <c r="AI35" s="200"/>
      <c r="AJ35" s="200"/>
      <c r="AK35" s="200"/>
      <c r="AL35" s="200"/>
      <c r="AM35" s="200"/>
      <c r="AN35" s="201"/>
    </row>
    <row r="36" spans="1:40" ht="20.100000000000001" customHeight="1" thickTop="1" thickBot="1">
      <c r="A36" s="723" t="s">
        <v>4</v>
      </c>
      <c r="B36" s="724"/>
      <c r="C36" s="724"/>
      <c r="D36" s="725"/>
      <c r="E36" s="204">
        <f>SUM(E29:E35)</f>
        <v>92</v>
      </c>
      <c r="F36" s="204">
        <f>SUM(F29:F35)</f>
        <v>104</v>
      </c>
      <c r="G36" s="341">
        <f>SUM(E36:F36)</f>
        <v>196</v>
      </c>
      <c r="H36" s="205">
        <f>SUM(H29:H32)</f>
        <v>83</v>
      </c>
      <c r="I36" s="206">
        <f>SUM(I29:I32)</f>
        <v>101</v>
      </c>
      <c r="J36" s="344">
        <f>SUM(J29:J32)</f>
        <v>184</v>
      </c>
      <c r="K36" s="206">
        <f>(H36/E36)*100</f>
        <v>90.217391304347828</v>
      </c>
      <c r="L36" s="206">
        <f>(I36/F36)*100</f>
        <v>97.115384615384613</v>
      </c>
      <c r="M36" s="345">
        <f>(J36/G36)*100</f>
        <v>93.877551020408163</v>
      </c>
      <c r="N36" s="205">
        <f>SUM(N29:N35)</f>
        <v>0</v>
      </c>
      <c r="O36" s="206">
        <f t="shared" ref="O36:AN36" si="17">SUM(O29:O35)</f>
        <v>0</v>
      </c>
      <c r="P36" s="344">
        <f t="shared" si="17"/>
        <v>0</v>
      </c>
      <c r="Q36" s="206">
        <f t="shared" si="17"/>
        <v>0</v>
      </c>
      <c r="R36" s="206">
        <f t="shared" si="17"/>
        <v>0</v>
      </c>
      <c r="S36" s="344">
        <f t="shared" si="17"/>
        <v>0</v>
      </c>
      <c r="T36" s="206">
        <f t="shared" si="17"/>
        <v>0</v>
      </c>
      <c r="U36" s="206">
        <f t="shared" si="17"/>
        <v>0</v>
      </c>
      <c r="V36" s="346">
        <f t="shared" si="17"/>
        <v>0</v>
      </c>
      <c r="W36" s="205">
        <f t="shared" si="17"/>
        <v>0</v>
      </c>
      <c r="X36" s="206">
        <f t="shared" si="17"/>
        <v>0</v>
      </c>
      <c r="Y36" s="344">
        <f t="shared" si="17"/>
        <v>0</v>
      </c>
      <c r="Z36" s="206">
        <f t="shared" si="17"/>
        <v>0</v>
      </c>
      <c r="AA36" s="206">
        <f t="shared" si="17"/>
        <v>0</v>
      </c>
      <c r="AB36" s="344">
        <f t="shared" si="17"/>
        <v>0</v>
      </c>
      <c r="AC36" s="206">
        <f t="shared" si="17"/>
        <v>0</v>
      </c>
      <c r="AD36" s="206">
        <f t="shared" si="17"/>
        <v>0</v>
      </c>
      <c r="AE36" s="346">
        <f t="shared" si="17"/>
        <v>0</v>
      </c>
      <c r="AF36" s="204">
        <f t="shared" si="17"/>
        <v>0</v>
      </c>
      <c r="AG36" s="206">
        <f t="shared" si="17"/>
        <v>0</v>
      </c>
      <c r="AH36" s="344">
        <f t="shared" si="17"/>
        <v>0</v>
      </c>
      <c r="AI36" s="206">
        <f t="shared" si="17"/>
        <v>0</v>
      </c>
      <c r="AJ36" s="206">
        <f t="shared" si="17"/>
        <v>1</v>
      </c>
      <c r="AK36" s="344">
        <f t="shared" si="17"/>
        <v>1</v>
      </c>
      <c r="AL36" s="206">
        <f t="shared" si="17"/>
        <v>0</v>
      </c>
      <c r="AM36" s="206">
        <f t="shared" si="17"/>
        <v>1</v>
      </c>
      <c r="AN36" s="346">
        <f t="shared" si="17"/>
        <v>1</v>
      </c>
    </row>
    <row r="37" spans="1:40">
      <c r="A37" s="209" t="s">
        <v>63</v>
      </c>
      <c r="B37" s="153"/>
      <c r="C37" s="153"/>
      <c r="D37" s="153"/>
      <c r="E37" s="160"/>
      <c r="F37" s="160"/>
      <c r="G37" s="160"/>
      <c r="H37" s="160"/>
      <c r="I37" s="160"/>
      <c r="J37" s="160"/>
      <c r="K37" s="160"/>
      <c r="L37" s="160"/>
      <c r="M37" s="160"/>
      <c r="N37" s="160"/>
      <c r="O37" s="160"/>
      <c r="P37" s="160"/>
      <c r="Q37" s="160"/>
      <c r="R37" s="160"/>
      <c r="S37" s="160"/>
      <c r="T37" s="160"/>
      <c r="U37" s="160"/>
      <c r="V37" s="160"/>
      <c r="Y37" s="109" t="s">
        <v>144</v>
      </c>
    </row>
    <row r="38" spans="1:40">
      <c r="A38" s="672" t="s">
        <v>256</v>
      </c>
      <c r="B38" s="672"/>
      <c r="C38" s="672"/>
      <c r="D38" s="672"/>
      <c r="E38" s="672"/>
      <c r="F38" s="672"/>
      <c r="G38" s="672"/>
      <c r="H38" s="672"/>
      <c r="I38" s="672"/>
      <c r="J38" s="672"/>
      <c r="K38" s="672"/>
      <c r="L38" s="672"/>
      <c r="M38" s="672"/>
      <c r="N38" s="672"/>
      <c r="O38" s="672"/>
      <c r="P38" s="672"/>
      <c r="Q38" s="672"/>
      <c r="R38" s="672"/>
      <c r="S38" s="672"/>
      <c r="T38" s="672"/>
      <c r="U38" s="672"/>
      <c r="V38" s="672"/>
    </row>
    <row r="39" spans="1:40" ht="19.5" customHeight="1">
      <c r="A39" s="150" t="s">
        <v>252</v>
      </c>
      <c r="W39" s="157"/>
      <c r="X39" s="157"/>
      <c r="Y39" s="157"/>
      <c r="Z39" s="157"/>
      <c r="AA39" s="157"/>
      <c r="AC39" s="676" t="s">
        <v>315</v>
      </c>
      <c r="AD39" s="676"/>
      <c r="AE39" s="676"/>
      <c r="AF39" s="676"/>
      <c r="AG39" s="676"/>
      <c r="AH39" s="676"/>
      <c r="AI39" s="676"/>
      <c r="AJ39" s="676"/>
      <c r="AK39" s="676"/>
      <c r="AL39" s="676"/>
      <c r="AM39" s="112"/>
      <c r="AN39" s="112"/>
    </row>
    <row r="40" spans="1:40" ht="14.25" customHeight="1">
      <c r="A40" s="150" t="s">
        <v>291</v>
      </c>
      <c r="AC40" s="160"/>
      <c r="AD40" s="160"/>
      <c r="AE40" s="160"/>
      <c r="AF40" s="160"/>
      <c r="AG40" s="141" t="s">
        <v>140</v>
      </c>
      <c r="AH40" s="116"/>
      <c r="AI40" s="116"/>
      <c r="AJ40" s="116"/>
      <c r="AK40" s="116"/>
      <c r="AL40" s="116"/>
      <c r="AM40" s="116"/>
      <c r="AN40" s="116"/>
    </row>
    <row r="41" spans="1:40" ht="15" customHeight="1">
      <c r="A41" s="672" t="s">
        <v>306</v>
      </c>
      <c r="B41" s="672"/>
      <c r="C41" s="672"/>
      <c r="D41" s="672"/>
      <c r="E41" s="672"/>
      <c r="F41" s="672"/>
      <c r="G41" s="672"/>
      <c r="H41" s="672"/>
      <c r="I41" s="672"/>
      <c r="J41" s="672"/>
      <c r="K41" s="672"/>
      <c r="L41" s="672"/>
      <c r="M41" s="672"/>
      <c r="N41" s="672"/>
      <c r="O41" s="672"/>
      <c r="P41" s="672"/>
      <c r="Q41" s="672"/>
      <c r="R41" s="672"/>
      <c r="S41" s="672"/>
      <c r="T41" s="672"/>
      <c r="U41" s="672"/>
      <c r="V41" s="672"/>
      <c r="AD41" s="112"/>
      <c r="AF41" s="146"/>
      <c r="AH41" s="146"/>
      <c r="AI41" s="146"/>
      <c r="AJ41" s="144"/>
    </row>
    <row r="42" spans="1:40">
      <c r="A42" s="672"/>
      <c r="B42" s="672"/>
      <c r="C42" s="672"/>
      <c r="D42" s="672"/>
      <c r="E42" s="672"/>
      <c r="F42" s="672"/>
      <c r="G42" s="672"/>
      <c r="H42" s="672"/>
      <c r="I42" s="672"/>
      <c r="J42" s="672"/>
      <c r="K42" s="672"/>
      <c r="L42" s="672"/>
      <c r="M42" s="672"/>
      <c r="N42" s="672"/>
      <c r="O42" s="672"/>
      <c r="P42" s="672"/>
      <c r="Q42" s="672"/>
      <c r="R42" s="672"/>
      <c r="S42" s="672"/>
      <c r="T42" s="672"/>
      <c r="U42" s="672"/>
      <c r="V42" s="672"/>
    </row>
  </sheetData>
  <mergeCells count="62">
    <mergeCell ref="A36:D36"/>
    <mergeCell ref="A38:V38"/>
    <mergeCell ref="A30:D30"/>
    <mergeCell ref="A31:D31"/>
    <mergeCell ref="A32:D32"/>
    <mergeCell ref="A33:D33"/>
    <mergeCell ref="A34:D34"/>
    <mergeCell ref="A35:D35"/>
    <mergeCell ref="A29:D29"/>
    <mergeCell ref="A20:B20"/>
    <mergeCell ref="A21:B21"/>
    <mergeCell ref="A22:B22"/>
    <mergeCell ref="A23:B23"/>
    <mergeCell ref="A24:B24"/>
    <mergeCell ref="A26:B26"/>
    <mergeCell ref="A28:D28"/>
    <mergeCell ref="A25:B25"/>
    <mergeCell ref="A15:B15"/>
    <mergeCell ref="A16:B16"/>
    <mergeCell ref="A17:B17"/>
    <mergeCell ref="A18:B18"/>
    <mergeCell ref="AL10:AN10"/>
    <mergeCell ref="A12:B12"/>
    <mergeCell ref="A13:B13"/>
    <mergeCell ref="A9:B11"/>
    <mergeCell ref="C9:C11"/>
    <mergeCell ref="D9:D11"/>
    <mergeCell ref="E9:G10"/>
    <mergeCell ref="H9:M9"/>
    <mergeCell ref="Z10:AB10"/>
    <mergeCell ref="A41:V42"/>
    <mergeCell ref="A2:AN2"/>
    <mergeCell ref="N9:V9"/>
    <mergeCell ref="W9:AE9"/>
    <mergeCell ref="AF9:AN9"/>
    <mergeCell ref="H10:J10"/>
    <mergeCell ref="K10:M10"/>
    <mergeCell ref="N10:P10"/>
    <mergeCell ref="Q10:S10"/>
    <mergeCell ref="T10:V10"/>
    <mergeCell ref="W10:Y10"/>
    <mergeCell ref="A19:B19"/>
    <mergeCell ref="AC10:AE10"/>
    <mergeCell ref="AF10:AH10"/>
    <mergeCell ref="AI10:AK10"/>
    <mergeCell ref="A14:B14"/>
    <mergeCell ref="AC39:AL39"/>
    <mergeCell ref="B1:AN1"/>
    <mergeCell ref="I4:J4"/>
    <mergeCell ref="N4:U4"/>
    <mergeCell ref="C5:E5"/>
    <mergeCell ref="AJ7:AN7"/>
    <mergeCell ref="Y7:AC7"/>
    <mergeCell ref="C7:P7"/>
    <mergeCell ref="A3:AN3"/>
    <mergeCell ref="A7:B7"/>
    <mergeCell ref="G4:H4"/>
    <mergeCell ref="L4:M4"/>
    <mergeCell ref="W4:X4"/>
    <mergeCell ref="U7:X7"/>
    <mergeCell ref="AE7:AI7"/>
    <mergeCell ref="Y4:AF4"/>
  </mergeCells>
  <pageMargins left="0.47" right="0.12" top="0.36" bottom="0.23" header="0.3" footer="0.17"/>
  <pageSetup paperSize="9" scale="6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N42"/>
  <sheetViews>
    <sheetView showGridLines="0" zoomScale="95" zoomScaleNormal="95" workbookViewId="0">
      <selection activeCell="C5" sqref="C5:E5"/>
    </sheetView>
  </sheetViews>
  <sheetFormatPr defaultRowHeight="16.5"/>
  <cols>
    <col min="1" max="1" width="17.28515625" style="150" customWidth="1"/>
    <col min="2" max="2" width="12.28515625" style="150" customWidth="1"/>
    <col min="3" max="3" width="7.85546875" style="150" customWidth="1"/>
    <col min="4" max="4" width="10.28515625" style="150" customWidth="1"/>
    <col min="5" max="8" width="4.7109375" style="150" customWidth="1"/>
    <col min="9" max="9" width="4.28515625" style="150" customWidth="1"/>
    <col min="10" max="37" width="4.7109375" style="150" customWidth="1"/>
    <col min="38" max="38" width="4.140625" style="150" customWidth="1"/>
    <col min="39" max="39" width="4" style="150" customWidth="1"/>
    <col min="40" max="40" width="5.140625" style="150" customWidth="1"/>
    <col min="41" max="16384" width="9.140625" style="150"/>
  </cols>
  <sheetData>
    <row r="1" spans="1:40">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1:40" ht="27">
      <c r="A2" s="688" t="s">
        <v>195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row>
    <row r="3" spans="1:40" ht="27" customHeight="1">
      <c r="A3" s="684" t="s">
        <v>261</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row>
    <row r="4" spans="1:40" ht="20.25" customHeight="1">
      <c r="B4" s="175"/>
      <c r="C4" s="175"/>
      <c r="D4" s="175"/>
      <c r="E4" s="175"/>
      <c r="F4" s="175"/>
      <c r="G4" s="687" t="s">
        <v>208</v>
      </c>
      <c r="H4" s="686"/>
      <c r="I4" s="678" t="s">
        <v>307</v>
      </c>
      <c r="J4" s="679"/>
      <c r="K4" s="265"/>
      <c r="L4" s="687" t="s">
        <v>209</v>
      </c>
      <c r="M4" s="686"/>
      <c r="N4" s="680" t="s">
        <v>308</v>
      </c>
      <c r="O4" s="681"/>
      <c r="P4" s="681"/>
      <c r="Q4" s="681"/>
      <c r="R4" s="681"/>
      <c r="S4" s="681"/>
      <c r="T4" s="681"/>
      <c r="U4" s="682"/>
      <c r="V4" s="175"/>
      <c r="W4" s="687" t="s">
        <v>210</v>
      </c>
      <c r="X4" s="686"/>
      <c r="Y4" s="680" t="s">
        <v>320</v>
      </c>
      <c r="Z4" s="681"/>
      <c r="AA4" s="681"/>
      <c r="AB4" s="681"/>
      <c r="AC4" s="681"/>
      <c r="AD4" s="681"/>
      <c r="AE4" s="681"/>
      <c r="AF4" s="682"/>
      <c r="AG4" s="175"/>
      <c r="AH4" s="175"/>
      <c r="AI4" s="175"/>
      <c r="AJ4" s="175"/>
      <c r="AK4" s="175"/>
      <c r="AL4" s="175"/>
      <c r="AM4" s="175"/>
      <c r="AN4" s="175"/>
    </row>
    <row r="5" spans="1:40" s="112" customFormat="1" ht="21.75" customHeight="1">
      <c r="A5" s="116"/>
      <c r="B5" s="315" t="s">
        <v>211</v>
      </c>
      <c r="C5" s="678">
        <v>309766</v>
      </c>
      <c r="D5" s="683"/>
      <c r="E5" s="679"/>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1:40" s="112" customFormat="1" ht="10.5" customHeight="1">
      <c r="A6" s="116"/>
      <c r="B6" s="264"/>
      <c r="C6" s="313"/>
      <c r="D6" s="313"/>
      <c r="E6" s="313"/>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row>
    <row r="7" spans="1:40" s="175" customFormat="1" ht="26.25" customHeight="1">
      <c r="A7" s="685" t="s">
        <v>212</v>
      </c>
      <c r="B7" s="686"/>
      <c r="C7" s="678" t="s">
        <v>334</v>
      </c>
      <c r="D7" s="683"/>
      <c r="E7" s="683"/>
      <c r="F7" s="683"/>
      <c r="G7" s="683"/>
      <c r="H7" s="683"/>
      <c r="I7" s="683"/>
      <c r="J7" s="683"/>
      <c r="K7" s="683"/>
      <c r="L7" s="683"/>
      <c r="M7" s="683"/>
      <c r="N7" s="683"/>
      <c r="O7" s="683"/>
      <c r="P7" s="679"/>
      <c r="Q7" s="264"/>
      <c r="R7" s="264"/>
      <c r="S7" s="264"/>
      <c r="T7" s="264"/>
      <c r="U7" s="685" t="s">
        <v>207</v>
      </c>
      <c r="V7" s="685"/>
      <c r="W7" s="685"/>
      <c r="X7" s="686"/>
      <c r="Y7" s="678" t="s">
        <v>321</v>
      </c>
      <c r="Z7" s="683"/>
      <c r="AA7" s="683"/>
      <c r="AB7" s="683"/>
      <c r="AC7" s="679"/>
      <c r="AD7" s="264"/>
      <c r="AE7" s="685" t="s">
        <v>276</v>
      </c>
      <c r="AF7" s="685"/>
      <c r="AG7" s="685"/>
      <c r="AH7" s="685"/>
      <c r="AI7" s="686"/>
      <c r="AJ7" s="678" t="s">
        <v>322</v>
      </c>
      <c r="AK7" s="683"/>
      <c r="AL7" s="683"/>
      <c r="AM7" s="683"/>
      <c r="AN7" s="679"/>
    </row>
    <row r="8" spans="1:40" ht="6.75" customHeight="1" thickBot="1"/>
    <row r="9" spans="1:40" s="318" customFormat="1" ht="35.25" customHeight="1" thickBot="1">
      <c r="A9" s="707" t="s">
        <v>79</v>
      </c>
      <c r="B9" s="708"/>
      <c r="C9" s="713" t="s">
        <v>213</v>
      </c>
      <c r="D9" s="707" t="s">
        <v>214</v>
      </c>
      <c r="E9" s="707" t="s">
        <v>110</v>
      </c>
      <c r="F9" s="716"/>
      <c r="G9" s="708"/>
      <c r="H9" s="690" t="s">
        <v>168</v>
      </c>
      <c r="I9" s="690"/>
      <c r="J9" s="690"/>
      <c r="K9" s="690"/>
      <c r="L9" s="690"/>
      <c r="M9" s="690"/>
      <c r="N9" s="689" t="s">
        <v>171</v>
      </c>
      <c r="O9" s="690"/>
      <c r="P9" s="690"/>
      <c r="Q9" s="690"/>
      <c r="R9" s="690"/>
      <c r="S9" s="690"/>
      <c r="T9" s="690"/>
      <c r="U9" s="690"/>
      <c r="V9" s="691"/>
      <c r="W9" s="690" t="s">
        <v>47</v>
      </c>
      <c r="X9" s="690"/>
      <c r="Y9" s="690"/>
      <c r="Z9" s="690"/>
      <c r="AA9" s="690"/>
      <c r="AB9" s="690"/>
      <c r="AC9" s="690"/>
      <c r="AD9" s="690"/>
      <c r="AE9" s="690"/>
      <c r="AF9" s="689" t="s">
        <v>46</v>
      </c>
      <c r="AG9" s="690"/>
      <c r="AH9" s="690"/>
      <c r="AI9" s="690"/>
      <c r="AJ9" s="690"/>
      <c r="AK9" s="690"/>
      <c r="AL9" s="690"/>
      <c r="AM9" s="690"/>
      <c r="AN9" s="691"/>
    </row>
    <row r="10" spans="1:40" s="318" customFormat="1" ht="60.75" customHeight="1">
      <c r="A10" s="709"/>
      <c r="B10" s="710"/>
      <c r="C10" s="714"/>
      <c r="D10" s="709"/>
      <c r="E10" s="709"/>
      <c r="F10" s="617"/>
      <c r="G10" s="710"/>
      <c r="H10" s="692" t="s">
        <v>254</v>
      </c>
      <c r="I10" s="693"/>
      <c r="J10" s="694"/>
      <c r="K10" s="695" t="s">
        <v>255</v>
      </c>
      <c r="L10" s="695"/>
      <c r="M10" s="696"/>
      <c r="N10" s="697" t="s">
        <v>173</v>
      </c>
      <c r="O10" s="698"/>
      <c r="P10" s="698"/>
      <c r="Q10" s="699" t="s">
        <v>174</v>
      </c>
      <c r="R10" s="700"/>
      <c r="S10" s="701"/>
      <c r="T10" s="699" t="s">
        <v>175</v>
      </c>
      <c r="U10" s="700"/>
      <c r="V10" s="702"/>
      <c r="W10" s="697" t="s">
        <v>173</v>
      </c>
      <c r="X10" s="698"/>
      <c r="Y10" s="698"/>
      <c r="Z10" s="699" t="s">
        <v>174</v>
      </c>
      <c r="AA10" s="700"/>
      <c r="AB10" s="701"/>
      <c r="AC10" s="699" t="s">
        <v>175</v>
      </c>
      <c r="AD10" s="700"/>
      <c r="AE10" s="702"/>
      <c r="AF10" s="697" t="s">
        <v>173</v>
      </c>
      <c r="AG10" s="698"/>
      <c r="AH10" s="698"/>
      <c r="AI10" s="699" t="s">
        <v>174</v>
      </c>
      <c r="AJ10" s="700"/>
      <c r="AK10" s="701"/>
      <c r="AL10" s="699" t="s">
        <v>175</v>
      </c>
      <c r="AM10" s="700"/>
      <c r="AN10" s="702"/>
    </row>
    <row r="11" spans="1:40" ht="16.5" customHeight="1" thickBot="1">
      <c r="A11" s="711"/>
      <c r="B11" s="712"/>
      <c r="C11" s="715"/>
      <c r="D11" s="711"/>
      <c r="E11" s="9" t="s">
        <v>2</v>
      </c>
      <c r="F11" s="10" t="s">
        <v>3</v>
      </c>
      <c r="G11" s="11" t="s">
        <v>109</v>
      </c>
      <c r="H11" s="9" t="s">
        <v>2</v>
      </c>
      <c r="I11" s="10" t="s">
        <v>3</v>
      </c>
      <c r="J11" s="10" t="s">
        <v>109</v>
      </c>
      <c r="K11" s="10" t="s">
        <v>2</v>
      </c>
      <c r="L11" s="10" t="s">
        <v>3</v>
      </c>
      <c r="M11" s="12" t="s">
        <v>109</v>
      </c>
      <c r="N11" s="9" t="s">
        <v>2</v>
      </c>
      <c r="O11" s="10" t="s">
        <v>3</v>
      </c>
      <c r="P11" s="10" t="s">
        <v>109</v>
      </c>
      <c r="Q11" s="10" t="s">
        <v>2</v>
      </c>
      <c r="R11" s="10" t="s">
        <v>3</v>
      </c>
      <c r="S11" s="10" t="s">
        <v>109</v>
      </c>
      <c r="T11" s="10" t="s">
        <v>2</v>
      </c>
      <c r="U11" s="10" t="s">
        <v>3</v>
      </c>
      <c r="V11" s="11" t="s">
        <v>109</v>
      </c>
      <c r="W11" s="9" t="s">
        <v>2</v>
      </c>
      <c r="X11" s="10" t="s">
        <v>3</v>
      </c>
      <c r="Y11" s="10" t="s">
        <v>109</v>
      </c>
      <c r="Z11" s="10" t="s">
        <v>2</v>
      </c>
      <c r="AA11" s="10" t="s">
        <v>3</v>
      </c>
      <c r="AB11" s="10" t="s">
        <v>109</v>
      </c>
      <c r="AC11" s="10" t="s">
        <v>2</v>
      </c>
      <c r="AD11" s="10" t="s">
        <v>3</v>
      </c>
      <c r="AE11" s="11" t="s">
        <v>109</v>
      </c>
      <c r="AF11" s="13" t="s">
        <v>2</v>
      </c>
      <c r="AG11" s="10" t="s">
        <v>3</v>
      </c>
      <c r="AH11" s="10" t="s">
        <v>109</v>
      </c>
      <c r="AI11" s="10" t="s">
        <v>2</v>
      </c>
      <c r="AJ11" s="10" t="s">
        <v>3</v>
      </c>
      <c r="AK11" s="10" t="s">
        <v>109</v>
      </c>
      <c r="AL11" s="10" t="s">
        <v>2</v>
      </c>
      <c r="AM11" s="10" t="s">
        <v>3</v>
      </c>
      <c r="AN11" s="11" t="s">
        <v>109</v>
      </c>
    </row>
    <row r="12" spans="1:40" ht="18" customHeight="1">
      <c r="A12" s="705" t="s">
        <v>329</v>
      </c>
      <c r="B12" s="706"/>
      <c r="C12" s="177">
        <v>7</v>
      </c>
      <c r="D12" s="178" t="s">
        <v>323</v>
      </c>
      <c r="E12" s="319">
        <v>11</v>
      </c>
      <c r="F12" s="311">
        <v>18</v>
      </c>
      <c r="G12" s="329">
        <f t="shared" ref="G12:G17" si="0">E12+F12</f>
        <v>29</v>
      </c>
      <c r="H12" s="319">
        <v>11</v>
      </c>
      <c r="I12" s="311">
        <v>18</v>
      </c>
      <c r="J12" s="329">
        <f t="shared" ref="J12:J17" si="1">H12+I12</f>
        <v>29</v>
      </c>
      <c r="K12" s="311">
        <v>100</v>
      </c>
      <c r="L12" s="311">
        <v>100</v>
      </c>
      <c r="M12" s="329">
        <f>(K12+L12)/2</f>
        <v>100</v>
      </c>
      <c r="N12" s="319">
        <v>0</v>
      </c>
      <c r="O12" s="311">
        <v>0</v>
      </c>
      <c r="P12" s="329">
        <f t="shared" ref="P12:P17" si="2">N12+O12</f>
        <v>0</v>
      </c>
      <c r="Q12" s="311">
        <v>0</v>
      </c>
      <c r="R12" s="311">
        <v>0</v>
      </c>
      <c r="S12" s="329">
        <f t="shared" ref="S12:S17" si="3">Q12+R12</f>
        <v>0</v>
      </c>
      <c r="T12" s="311">
        <v>0</v>
      </c>
      <c r="U12" s="311">
        <v>0</v>
      </c>
      <c r="V12" s="329">
        <f t="shared" ref="V12:V17" si="4">T12+U12</f>
        <v>0</v>
      </c>
      <c r="W12" s="319">
        <v>0</v>
      </c>
      <c r="X12" s="311">
        <v>0</v>
      </c>
      <c r="Y12" s="329">
        <f t="shared" ref="Y12:Y17" si="5">W12+X12</f>
        <v>0</v>
      </c>
      <c r="Z12" s="311">
        <v>0</v>
      </c>
      <c r="AA12" s="311">
        <v>0</v>
      </c>
      <c r="AB12" s="329">
        <f t="shared" ref="AB12:AB17" si="6">Z12+AA12</f>
        <v>0</v>
      </c>
      <c r="AC12" s="311">
        <v>0</v>
      </c>
      <c r="AD12" s="311">
        <v>0</v>
      </c>
      <c r="AE12" s="329">
        <f t="shared" ref="AE12:AE17" si="7">AC12+AD12</f>
        <v>0</v>
      </c>
      <c r="AF12" s="330">
        <v>0</v>
      </c>
      <c r="AG12" s="311">
        <v>0</v>
      </c>
      <c r="AH12" s="329">
        <f t="shared" ref="AH12:AH17" si="8">AF12+AG12</f>
        <v>0</v>
      </c>
      <c r="AI12" s="311">
        <v>0</v>
      </c>
      <c r="AJ12" s="311">
        <v>0</v>
      </c>
      <c r="AK12" s="329">
        <f t="shared" ref="AK12:AK17" si="9">AI12+AJ12</f>
        <v>0</v>
      </c>
      <c r="AL12" s="311">
        <v>0</v>
      </c>
      <c r="AM12" s="311">
        <v>0</v>
      </c>
      <c r="AN12" s="329">
        <f t="shared" ref="AN12:AN17" si="10">AL12+AM12</f>
        <v>0</v>
      </c>
    </row>
    <row r="13" spans="1:40" ht="20.100000000000001" customHeight="1">
      <c r="A13" s="703" t="s">
        <v>330</v>
      </c>
      <c r="B13" s="704"/>
      <c r="C13" s="179">
        <v>7</v>
      </c>
      <c r="D13" s="316" t="s">
        <v>324</v>
      </c>
      <c r="E13" s="317">
        <v>11</v>
      </c>
      <c r="F13" s="312">
        <v>16</v>
      </c>
      <c r="G13" s="329">
        <f t="shared" si="0"/>
        <v>27</v>
      </c>
      <c r="H13" s="317">
        <v>11</v>
      </c>
      <c r="I13" s="312">
        <v>16</v>
      </c>
      <c r="J13" s="329">
        <f t="shared" si="1"/>
        <v>27</v>
      </c>
      <c r="K13" s="312">
        <v>100</v>
      </c>
      <c r="L13" s="312">
        <v>100</v>
      </c>
      <c r="M13" s="329">
        <f>(K13+L13)/2</f>
        <v>100</v>
      </c>
      <c r="N13" s="319">
        <v>0</v>
      </c>
      <c r="O13" s="311">
        <v>0</v>
      </c>
      <c r="P13" s="329">
        <f t="shared" si="2"/>
        <v>0</v>
      </c>
      <c r="Q13" s="311">
        <v>0</v>
      </c>
      <c r="R13" s="311">
        <v>0</v>
      </c>
      <c r="S13" s="329">
        <f t="shared" si="3"/>
        <v>0</v>
      </c>
      <c r="T13" s="311">
        <v>0</v>
      </c>
      <c r="U13" s="311">
        <v>0</v>
      </c>
      <c r="V13" s="329">
        <f t="shared" si="4"/>
        <v>0</v>
      </c>
      <c r="W13" s="319">
        <v>0</v>
      </c>
      <c r="X13" s="311">
        <v>0</v>
      </c>
      <c r="Y13" s="329">
        <f t="shared" si="5"/>
        <v>0</v>
      </c>
      <c r="Z13" s="311">
        <v>0</v>
      </c>
      <c r="AA13" s="311">
        <v>0</v>
      </c>
      <c r="AB13" s="329">
        <f t="shared" si="6"/>
        <v>0</v>
      </c>
      <c r="AC13" s="311">
        <v>0</v>
      </c>
      <c r="AD13" s="311">
        <v>0</v>
      </c>
      <c r="AE13" s="329">
        <f t="shared" si="7"/>
        <v>0</v>
      </c>
      <c r="AF13" s="330">
        <v>0</v>
      </c>
      <c r="AG13" s="311">
        <v>0</v>
      </c>
      <c r="AH13" s="329">
        <f t="shared" si="8"/>
        <v>0</v>
      </c>
      <c r="AI13" s="311">
        <v>0</v>
      </c>
      <c r="AJ13" s="311">
        <v>0</v>
      </c>
      <c r="AK13" s="329">
        <f t="shared" si="9"/>
        <v>0</v>
      </c>
      <c r="AL13" s="311">
        <v>0</v>
      </c>
      <c r="AM13" s="311">
        <v>0</v>
      </c>
      <c r="AN13" s="329">
        <f t="shared" si="10"/>
        <v>0</v>
      </c>
    </row>
    <row r="14" spans="1:40" ht="20.100000000000001" customHeight="1">
      <c r="A14" s="703" t="s">
        <v>314</v>
      </c>
      <c r="B14" s="704"/>
      <c r="C14" s="179">
        <v>8</v>
      </c>
      <c r="D14" s="316" t="s">
        <v>325</v>
      </c>
      <c r="E14" s="317">
        <v>19</v>
      </c>
      <c r="F14" s="312">
        <v>16</v>
      </c>
      <c r="G14" s="329">
        <f t="shared" si="0"/>
        <v>35</v>
      </c>
      <c r="H14" s="317">
        <v>14</v>
      </c>
      <c r="I14" s="312">
        <v>15</v>
      </c>
      <c r="J14" s="329">
        <f t="shared" si="1"/>
        <v>29</v>
      </c>
      <c r="K14" s="312">
        <v>74</v>
      </c>
      <c r="L14" s="312">
        <v>95</v>
      </c>
      <c r="M14" s="329">
        <v>84</v>
      </c>
      <c r="N14" s="319">
        <v>0</v>
      </c>
      <c r="O14" s="311">
        <v>0</v>
      </c>
      <c r="P14" s="329">
        <f t="shared" si="2"/>
        <v>0</v>
      </c>
      <c r="Q14" s="311">
        <v>0</v>
      </c>
      <c r="R14" s="311">
        <v>0</v>
      </c>
      <c r="S14" s="329">
        <f t="shared" si="3"/>
        <v>0</v>
      </c>
      <c r="T14" s="311">
        <v>0</v>
      </c>
      <c r="U14" s="311">
        <v>0</v>
      </c>
      <c r="V14" s="329">
        <f t="shared" si="4"/>
        <v>0</v>
      </c>
      <c r="W14" s="319">
        <v>0</v>
      </c>
      <c r="X14" s="311">
        <v>0</v>
      </c>
      <c r="Y14" s="329">
        <f t="shared" si="5"/>
        <v>0</v>
      </c>
      <c r="Z14" s="311">
        <v>0</v>
      </c>
      <c r="AA14" s="311">
        <v>0</v>
      </c>
      <c r="AB14" s="329">
        <f t="shared" si="6"/>
        <v>0</v>
      </c>
      <c r="AC14" s="311">
        <v>0</v>
      </c>
      <c r="AD14" s="311">
        <v>0</v>
      </c>
      <c r="AE14" s="329">
        <f t="shared" si="7"/>
        <v>0</v>
      </c>
      <c r="AF14" s="330">
        <v>0</v>
      </c>
      <c r="AG14" s="311">
        <v>0</v>
      </c>
      <c r="AH14" s="329">
        <f t="shared" si="8"/>
        <v>0</v>
      </c>
      <c r="AI14" s="311">
        <v>0</v>
      </c>
      <c r="AJ14" s="311">
        <v>0</v>
      </c>
      <c r="AK14" s="329">
        <f t="shared" si="9"/>
        <v>0</v>
      </c>
      <c r="AL14" s="311">
        <v>0</v>
      </c>
      <c r="AM14" s="311">
        <v>0</v>
      </c>
      <c r="AN14" s="329">
        <f t="shared" si="10"/>
        <v>0</v>
      </c>
    </row>
    <row r="15" spans="1:40" ht="20.100000000000001" customHeight="1">
      <c r="A15" s="703" t="s">
        <v>331</v>
      </c>
      <c r="B15" s="704"/>
      <c r="C15" s="179">
        <v>8</v>
      </c>
      <c r="D15" s="316" t="s">
        <v>326</v>
      </c>
      <c r="E15" s="317">
        <v>17</v>
      </c>
      <c r="F15" s="312">
        <v>16</v>
      </c>
      <c r="G15" s="329">
        <f t="shared" si="0"/>
        <v>33</v>
      </c>
      <c r="H15" s="317">
        <v>17</v>
      </c>
      <c r="I15" s="312">
        <v>16</v>
      </c>
      <c r="J15" s="329">
        <f t="shared" si="1"/>
        <v>33</v>
      </c>
      <c r="K15" s="312">
        <v>100</v>
      </c>
      <c r="L15" s="312">
        <v>100</v>
      </c>
      <c r="M15" s="329">
        <f>(K15+L15)/2</f>
        <v>100</v>
      </c>
      <c r="N15" s="319">
        <v>0</v>
      </c>
      <c r="O15" s="311">
        <v>0</v>
      </c>
      <c r="P15" s="329">
        <f t="shared" si="2"/>
        <v>0</v>
      </c>
      <c r="Q15" s="311">
        <v>0</v>
      </c>
      <c r="R15" s="311">
        <v>0</v>
      </c>
      <c r="S15" s="329">
        <f t="shared" si="3"/>
        <v>0</v>
      </c>
      <c r="T15" s="311">
        <v>0</v>
      </c>
      <c r="U15" s="311">
        <v>0</v>
      </c>
      <c r="V15" s="329">
        <f t="shared" si="4"/>
        <v>0</v>
      </c>
      <c r="W15" s="319">
        <v>0</v>
      </c>
      <c r="X15" s="311">
        <v>0</v>
      </c>
      <c r="Y15" s="329">
        <f t="shared" si="5"/>
        <v>0</v>
      </c>
      <c r="Z15" s="311">
        <v>0</v>
      </c>
      <c r="AA15" s="311">
        <v>0</v>
      </c>
      <c r="AB15" s="329">
        <f t="shared" si="6"/>
        <v>0</v>
      </c>
      <c r="AC15" s="311">
        <v>0</v>
      </c>
      <c r="AD15" s="311">
        <v>0</v>
      </c>
      <c r="AE15" s="329">
        <f t="shared" si="7"/>
        <v>0</v>
      </c>
      <c r="AF15" s="330">
        <v>0</v>
      </c>
      <c r="AG15" s="311">
        <v>0</v>
      </c>
      <c r="AH15" s="329">
        <f t="shared" si="8"/>
        <v>0</v>
      </c>
      <c r="AI15" s="311">
        <v>0</v>
      </c>
      <c r="AJ15" s="311">
        <v>0</v>
      </c>
      <c r="AK15" s="329">
        <f t="shared" si="9"/>
        <v>0</v>
      </c>
      <c r="AL15" s="311">
        <v>0</v>
      </c>
      <c r="AM15" s="311">
        <v>0</v>
      </c>
      <c r="AN15" s="329">
        <f t="shared" si="10"/>
        <v>0</v>
      </c>
    </row>
    <row r="16" spans="1:40" ht="20.100000000000001" customHeight="1">
      <c r="A16" s="703" t="s">
        <v>332</v>
      </c>
      <c r="B16" s="704"/>
      <c r="C16" s="179">
        <v>9</v>
      </c>
      <c r="D16" s="316" t="s">
        <v>327</v>
      </c>
      <c r="E16" s="317">
        <v>20</v>
      </c>
      <c r="F16" s="312">
        <v>24</v>
      </c>
      <c r="G16" s="329">
        <f t="shared" si="0"/>
        <v>44</v>
      </c>
      <c r="H16" s="317">
        <v>16</v>
      </c>
      <c r="I16" s="312">
        <v>22</v>
      </c>
      <c r="J16" s="329">
        <f t="shared" si="1"/>
        <v>38</v>
      </c>
      <c r="K16" s="312">
        <v>80</v>
      </c>
      <c r="L16" s="312">
        <v>94</v>
      </c>
      <c r="M16" s="329">
        <v>90</v>
      </c>
      <c r="N16" s="319">
        <v>0</v>
      </c>
      <c r="O16" s="311">
        <v>0</v>
      </c>
      <c r="P16" s="329">
        <f t="shared" si="2"/>
        <v>0</v>
      </c>
      <c r="Q16" s="311">
        <v>0</v>
      </c>
      <c r="R16" s="311">
        <v>0</v>
      </c>
      <c r="S16" s="329">
        <f t="shared" si="3"/>
        <v>0</v>
      </c>
      <c r="T16" s="311">
        <v>0</v>
      </c>
      <c r="U16" s="311">
        <v>0</v>
      </c>
      <c r="V16" s="329">
        <f t="shared" si="4"/>
        <v>0</v>
      </c>
      <c r="W16" s="319">
        <v>0</v>
      </c>
      <c r="X16" s="311">
        <v>0</v>
      </c>
      <c r="Y16" s="329">
        <f t="shared" si="5"/>
        <v>0</v>
      </c>
      <c r="Z16" s="311">
        <v>0</v>
      </c>
      <c r="AA16" s="311">
        <v>0</v>
      </c>
      <c r="AB16" s="329">
        <f t="shared" si="6"/>
        <v>0</v>
      </c>
      <c r="AC16" s="311">
        <v>0</v>
      </c>
      <c r="AD16" s="311">
        <v>0</v>
      </c>
      <c r="AE16" s="329">
        <f t="shared" si="7"/>
        <v>0</v>
      </c>
      <c r="AF16" s="330">
        <v>0</v>
      </c>
      <c r="AG16" s="311">
        <v>0</v>
      </c>
      <c r="AH16" s="329">
        <f t="shared" si="8"/>
        <v>0</v>
      </c>
      <c r="AI16" s="311">
        <v>0</v>
      </c>
      <c r="AJ16" s="311">
        <v>0</v>
      </c>
      <c r="AK16" s="329">
        <f t="shared" si="9"/>
        <v>0</v>
      </c>
      <c r="AL16" s="311">
        <v>0</v>
      </c>
      <c r="AM16" s="311">
        <v>0</v>
      </c>
      <c r="AN16" s="329">
        <f t="shared" si="10"/>
        <v>0</v>
      </c>
    </row>
    <row r="17" spans="1:40" ht="20.100000000000001" customHeight="1">
      <c r="A17" s="703" t="s">
        <v>333</v>
      </c>
      <c r="B17" s="704"/>
      <c r="C17" s="179">
        <v>10</v>
      </c>
      <c r="D17" s="316" t="s">
        <v>328</v>
      </c>
      <c r="E17" s="317">
        <v>14</v>
      </c>
      <c r="F17" s="312">
        <v>14</v>
      </c>
      <c r="G17" s="329">
        <f t="shared" si="0"/>
        <v>28</v>
      </c>
      <c r="H17" s="317">
        <v>14</v>
      </c>
      <c r="I17" s="312">
        <v>14</v>
      </c>
      <c r="J17" s="329">
        <f t="shared" si="1"/>
        <v>28</v>
      </c>
      <c r="K17" s="312">
        <v>100</v>
      </c>
      <c r="L17" s="312">
        <v>100</v>
      </c>
      <c r="M17" s="329">
        <f>(K17+L17)/2</f>
        <v>100</v>
      </c>
      <c r="N17" s="319">
        <v>0</v>
      </c>
      <c r="O17" s="311">
        <v>0</v>
      </c>
      <c r="P17" s="329">
        <f t="shared" si="2"/>
        <v>0</v>
      </c>
      <c r="Q17" s="311">
        <v>0</v>
      </c>
      <c r="R17" s="311">
        <v>0</v>
      </c>
      <c r="S17" s="329">
        <f t="shared" si="3"/>
        <v>0</v>
      </c>
      <c r="T17" s="311">
        <v>0</v>
      </c>
      <c r="U17" s="311">
        <v>0</v>
      </c>
      <c r="V17" s="329">
        <f t="shared" si="4"/>
        <v>0</v>
      </c>
      <c r="W17" s="319">
        <v>0</v>
      </c>
      <c r="X17" s="311">
        <v>0</v>
      </c>
      <c r="Y17" s="329">
        <f t="shared" si="5"/>
        <v>0</v>
      </c>
      <c r="Z17" s="311">
        <v>0</v>
      </c>
      <c r="AA17" s="311">
        <v>0</v>
      </c>
      <c r="AB17" s="329">
        <f t="shared" si="6"/>
        <v>0</v>
      </c>
      <c r="AC17" s="311">
        <v>0</v>
      </c>
      <c r="AD17" s="311">
        <v>0</v>
      </c>
      <c r="AE17" s="329">
        <f t="shared" si="7"/>
        <v>0</v>
      </c>
      <c r="AF17" s="330">
        <v>0</v>
      </c>
      <c r="AG17" s="311">
        <v>0</v>
      </c>
      <c r="AH17" s="329">
        <f t="shared" si="8"/>
        <v>0</v>
      </c>
      <c r="AI17" s="311">
        <v>0</v>
      </c>
      <c r="AJ17" s="311">
        <v>1</v>
      </c>
      <c r="AK17" s="329">
        <f t="shared" si="9"/>
        <v>1</v>
      </c>
      <c r="AL17" s="311">
        <v>0</v>
      </c>
      <c r="AM17" s="311">
        <v>1</v>
      </c>
      <c r="AN17" s="329">
        <f t="shared" si="10"/>
        <v>1</v>
      </c>
    </row>
    <row r="18" spans="1:40" ht="20.100000000000001" customHeight="1">
      <c r="A18" s="703"/>
      <c r="B18" s="704"/>
      <c r="C18" s="179"/>
      <c r="D18" s="316"/>
      <c r="E18" s="181"/>
      <c r="F18" s="182"/>
      <c r="G18" s="329"/>
      <c r="H18" s="181"/>
      <c r="I18" s="182"/>
      <c r="J18" s="329"/>
      <c r="K18" s="182"/>
      <c r="L18" s="182"/>
      <c r="M18" s="173"/>
      <c r="N18" s="181"/>
      <c r="O18" s="182"/>
      <c r="P18" s="182"/>
      <c r="Q18" s="182"/>
      <c r="R18" s="182"/>
      <c r="S18" s="182"/>
      <c r="T18" s="182"/>
      <c r="U18" s="182"/>
      <c r="V18" s="183"/>
      <c r="W18" s="181"/>
      <c r="X18" s="182"/>
      <c r="Y18" s="182"/>
      <c r="Z18" s="182"/>
      <c r="AA18" s="182"/>
      <c r="AB18" s="182"/>
      <c r="AC18" s="182"/>
      <c r="AD18" s="182"/>
      <c r="AE18" s="183"/>
      <c r="AF18" s="174"/>
      <c r="AG18" s="182"/>
      <c r="AH18" s="182"/>
      <c r="AI18" s="182"/>
      <c r="AJ18" s="182"/>
      <c r="AK18" s="182"/>
      <c r="AL18" s="182"/>
      <c r="AM18" s="182"/>
      <c r="AN18" s="183"/>
    </row>
    <row r="19" spans="1:40" ht="20.100000000000001" customHeight="1">
      <c r="A19" s="703"/>
      <c r="B19" s="704"/>
      <c r="C19" s="179"/>
      <c r="D19" s="316"/>
      <c r="E19" s="181"/>
      <c r="F19" s="182"/>
      <c r="G19" s="329"/>
      <c r="H19" s="181"/>
      <c r="I19" s="182"/>
      <c r="J19" s="329"/>
      <c r="K19" s="182"/>
      <c r="L19" s="182"/>
      <c r="M19" s="173"/>
      <c r="N19" s="181"/>
      <c r="O19" s="182"/>
      <c r="P19" s="182"/>
      <c r="Q19" s="182"/>
      <c r="R19" s="182"/>
      <c r="S19" s="182"/>
      <c r="T19" s="182"/>
      <c r="U19" s="182"/>
      <c r="V19" s="183"/>
      <c r="W19" s="181"/>
      <c r="X19" s="182"/>
      <c r="Y19" s="182"/>
      <c r="Z19" s="182"/>
      <c r="AA19" s="182"/>
      <c r="AB19" s="182"/>
      <c r="AC19" s="182"/>
      <c r="AD19" s="182"/>
      <c r="AE19" s="183"/>
      <c r="AF19" s="174"/>
      <c r="AG19" s="182"/>
      <c r="AH19" s="182"/>
      <c r="AI19" s="182"/>
      <c r="AJ19" s="182"/>
      <c r="AK19" s="182"/>
      <c r="AL19" s="182"/>
      <c r="AM19" s="182"/>
      <c r="AN19" s="183"/>
    </row>
    <row r="20" spans="1:40" ht="20.100000000000001" customHeight="1">
      <c r="A20" s="703"/>
      <c r="B20" s="704"/>
      <c r="C20" s="179"/>
      <c r="D20" s="316"/>
      <c r="E20" s="181"/>
      <c r="F20" s="182"/>
      <c r="G20" s="329"/>
      <c r="H20" s="181"/>
      <c r="I20" s="182"/>
      <c r="J20" s="329"/>
      <c r="K20" s="182"/>
      <c r="L20" s="182"/>
      <c r="M20" s="173"/>
      <c r="N20" s="181"/>
      <c r="O20" s="182"/>
      <c r="P20" s="182"/>
      <c r="Q20" s="182"/>
      <c r="R20" s="182"/>
      <c r="S20" s="182"/>
      <c r="T20" s="182"/>
      <c r="U20" s="182"/>
      <c r="V20" s="183"/>
      <c r="W20" s="181"/>
      <c r="X20" s="182"/>
      <c r="Y20" s="182"/>
      <c r="Z20" s="182"/>
      <c r="AA20" s="182"/>
      <c r="AB20" s="182"/>
      <c r="AC20" s="182"/>
      <c r="AD20" s="182"/>
      <c r="AE20" s="183"/>
      <c r="AF20" s="174"/>
      <c r="AG20" s="182"/>
      <c r="AH20" s="182"/>
      <c r="AI20" s="182"/>
      <c r="AJ20" s="182"/>
      <c r="AK20" s="182"/>
      <c r="AL20" s="182"/>
      <c r="AM20" s="182"/>
      <c r="AN20" s="183"/>
    </row>
    <row r="21" spans="1:40" ht="20.100000000000001" customHeight="1">
      <c r="A21" s="703"/>
      <c r="B21" s="704"/>
      <c r="C21" s="179"/>
      <c r="D21" s="316"/>
      <c r="E21" s="181"/>
      <c r="F21" s="182"/>
      <c r="G21" s="329"/>
      <c r="H21" s="181"/>
      <c r="I21" s="182"/>
      <c r="J21" s="329"/>
      <c r="K21" s="182"/>
      <c r="L21" s="182"/>
      <c r="M21" s="173"/>
      <c r="N21" s="181"/>
      <c r="O21" s="182"/>
      <c r="P21" s="182"/>
      <c r="Q21" s="182"/>
      <c r="R21" s="182"/>
      <c r="S21" s="182"/>
      <c r="T21" s="182"/>
      <c r="U21" s="182"/>
      <c r="V21" s="183"/>
      <c r="W21" s="181"/>
      <c r="X21" s="182"/>
      <c r="Y21" s="182"/>
      <c r="Z21" s="182"/>
      <c r="AA21" s="182"/>
      <c r="AB21" s="182"/>
      <c r="AC21" s="182"/>
      <c r="AD21" s="182"/>
      <c r="AE21" s="183"/>
      <c r="AF21" s="174"/>
      <c r="AG21" s="182"/>
      <c r="AH21" s="182"/>
      <c r="AI21" s="182"/>
      <c r="AJ21" s="182"/>
      <c r="AK21" s="182"/>
      <c r="AL21" s="182"/>
      <c r="AM21" s="182"/>
      <c r="AN21" s="183"/>
    </row>
    <row r="22" spans="1:40" ht="20.100000000000001" customHeight="1">
      <c r="A22" s="703"/>
      <c r="B22" s="704"/>
      <c r="C22" s="179"/>
      <c r="D22" s="316"/>
      <c r="E22" s="181"/>
      <c r="F22" s="182"/>
      <c r="G22" s="329"/>
      <c r="H22" s="181"/>
      <c r="I22" s="182"/>
      <c r="J22" s="329"/>
      <c r="K22" s="182"/>
      <c r="L22" s="182"/>
      <c r="M22" s="173"/>
      <c r="N22" s="181"/>
      <c r="O22" s="182"/>
      <c r="P22" s="182"/>
      <c r="Q22" s="182"/>
      <c r="R22" s="182"/>
      <c r="S22" s="182"/>
      <c r="T22" s="182"/>
      <c r="U22" s="182"/>
      <c r="V22" s="183"/>
      <c r="W22" s="181"/>
      <c r="X22" s="182"/>
      <c r="Y22" s="182"/>
      <c r="Z22" s="182"/>
      <c r="AA22" s="182"/>
      <c r="AB22" s="182"/>
      <c r="AC22" s="182"/>
      <c r="AD22" s="182"/>
      <c r="AE22" s="183"/>
      <c r="AF22" s="174"/>
      <c r="AG22" s="182"/>
      <c r="AH22" s="182"/>
      <c r="AI22" s="182"/>
      <c r="AJ22" s="182"/>
      <c r="AK22" s="182"/>
      <c r="AL22" s="182"/>
      <c r="AM22" s="182"/>
      <c r="AN22" s="183"/>
    </row>
    <row r="23" spans="1:40" ht="20.100000000000001" customHeight="1">
      <c r="A23" s="703"/>
      <c r="B23" s="704"/>
      <c r="C23" s="179"/>
      <c r="D23" s="316"/>
      <c r="E23" s="181"/>
      <c r="F23" s="182"/>
      <c r="G23" s="329"/>
      <c r="H23" s="181"/>
      <c r="I23" s="182"/>
      <c r="J23" s="329"/>
      <c r="K23" s="182"/>
      <c r="L23" s="182"/>
      <c r="M23" s="173"/>
      <c r="N23" s="181"/>
      <c r="O23" s="182"/>
      <c r="P23" s="182"/>
      <c r="Q23" s="182"/>
      <c r="R23" s="182"/>
      <c r="S23" s="182"/>
      <c r="T23" s="182"/>
      <c r="U23" s="182"/>
      <c r="V23" s="183"/>
      <c r="W23" s="181"/>
      <c r="X23" s="182"/>
      <c r="Y23" s="182"/>
      <c r="Z23" s="182"/>
      <c r="AA23" s="182"/>
      <c r="AB23" s="182"/>
      <c r="AC23" s="182"/>
      <c r="AD23" s="182"/>
      <c r="AE23" s="183"/>
      <c r="AF23" s="174"/>
      <c r="AG23" s="182"/>
      <c r="AH23" s="182"/>
      <c r="AI23" s="182"/>
      <c r="AJ23" s="182"/>
      <c r="AK23" s="182"/>
      <c r="AL23" s="182"/>
      <c r="AM23" s="182"/>
      <c r="AN23" s="183"/>
    </row>
    <row r="24" spans="1:40" ht="20.100000000000001" customHeight="1">
      <c r="A24" s="703"/>
      <c r="B24" s="704"/>
      <c r="C24" s="179"/>
      <c r="D24" s="316"/>
      <c r="E24" s="181"/>
      <c r="F24" s="182"/>
      <c r="G24" s="329"/>
      <c r="H24" s="181"/>
      <c r="I24" s="182"/>
      <c r="J24" s="329"/>
      <c r="K24" s="182"/>
      <c r="L24" s="182"/>
      <c r="M24" s="173"/>
      <c r="N24" s="181"/>
      <c r="O24" s="182"/>
      <c r="P24" s="182"/>
      <c r="Q24" s="182"/>
      <c r="R24" s="182"/>
      <c r="S24" s="182"/>
      <c r="T24" s="182"/>
      <c r="U24" s="182"/>
      <c r="V24" s="183"/>
      <c r="W24" s="181"/>
      <c r="X24" s="182"/>
      <c r="Y24" s="182"/>
      <c r="Z24" s="182"/>
      <c r="AA24" s="182"/>
      <c r="AB24" s="182"/>
      <c r="AC24" s="182"/>
      <c r="AD24" s="182"/>
      <c r="AE24" s="183"/>
      <c r="AF24" s="174"/>
      <c r="AG24" s="182"/>
      <c r="AH24" s="182"/>
      <c r="AI24" s="182"/>
      <c r="AJ24" s="182"/>
      <c r="AK24" s="182"/>
      <c r="AL24" s="182"/>
      <c r="AM24" s="182"/>
      <c r="AN24" s="183"/>
    </row>
    <row r="25" spans="1:40" ht="20.100000000000001" customHeight="1">
      <c r="A25" s="703"/>
      <c r="B25" s="704"/>
      <c r="C25" s="184"/>
      <c r="D25" s="185"/>
      <c r="E25" s="186"/>
      <c r="F25" s="187"/>
      <c r="G25" s="329"/>
      <c r="H25" s="186"/>
      <c r="I25" s="187"/>
      <c r="J25" s="329"/>
      <c r="K25" s="187"/>
      <c r="L25" s="187"/>
      <c r="M25" s="189"/>
      <c r="N25" s="186"/>
      <c r="O25" s="187"/>
      <c r="P25" s="187"/>
      <c r="Q25" s="187"/>
      <c r="R25" s="187"/>
      <c r="S25" s="187"/>
      <c r="T25" s="187"/>
      <c r="U25" s="187"/>
      <c r="V25" s="188"/>
      <c r="W25" s="186"/>
      <c r="X25" s="187"/>
      <c r="Y25" s="187"/>
      <c r="Z25" s="187"/>
      <c r="AA25" s="187"/>
      <c r="AB25" s="187"/>
      <c r="AC25" s="187"/>
      <c r="AD25" s="187"/>
      <c r="AE25" s="188"/>
      <c r="AF25" s="190"/>
      <c r="AG25" s="187"/>
      <c r="AH25" s="187"/>
      <c r="AI25" s="187"/>
      <c r="AJ25" s="187"/>
      <c r="AK25" s="187"/>
      <c r="AL25" s="187"/>
      <c r="AM25" s="187"/>
      <c r="AN25" s="188"/>
    </row>
    <row r="26" spans="1:40" ht="20.100000000000001" customHeight="1" thickBot="1">
      <c r="A26" s="703"/>
      <c r="B26" s="704"/>
      <c r="C26" s="184"/>
      <c r="D26" s="185"/>
      <c r="E26" s="186"/>
      <c r="F26" s="187"/>
      <c r="G26" s="329"/>
      <c r="H26" s="186"/>
      <c r="I26" s="187"/>
      <c r="J26" s="329"/>
      <c r="K26" s="187"/>
      <c r="L26" s="187"/>
      <c r="M26" s="189"/>
      <c r="N26" s="186"/>
      <c r="O26" s="187"/>
      <c r="P26" s="187"/>
      <c r="Q26" s="187"/>
      <c r="R26" s="187"/>
      <c r="S26" s="187"/>
      <c r="T26" s="187"/>
      <c r="U26" s="187"/>
      <c r="V26" s="188"/>
      <c r="W26" s="186"/>
      <c r="X26" s="187"/>
      <c r="Y26" s="187"/>
      <c r="Z26" s="187"/>
      <c r="AA26" s="187"/>
      <c r="AB26" s="187"/>
      <c r="AC26" s="187"/>
      <c r="AD26" s="187"/>
      <c r="AE26" s="188"/>
      <c r="AF26" s="190"/>
      <c r="AG26" s="187"/>
      <c r="AH26" s="187"/>
      <c r="AI26" s="187"/>
      <c r="AJ26" s="187"/>
      <c r="AK26" s="187"/>
      <c r="AL26" s="187"/>
      <c r="AM26" s="187"/>
      <c r="AN26" s="188"/>
    </row>
    <row r="27" spans="1:40" ht="20.100000000000001" customHeight="1" thickBot="1">
      <c r="A27" s="191" t="s">
        <v>80</v>
      </c>
      <c r="B27" s="192"/>
      <c r="C27" s="192"/>
      <c r="D27" s="193"/>
      <c r="E27" s="194"/>
      <c r="F27" s="195"/>
      <c r="G27" s="196"/>
      <c r="H27" s="194"/>
      <c r="I27" s="195"/>
      <c r="J27" s="195"/>
      <c r="K27" s="195"/>
      <c r="L27" s="195"/>
      <c r="M27" s="197"/>
      <c r="N27" s="194"/>
      <c r="O27" s="195"/>
      <c r="P27" s="195"/>
      <c r="Q27" s="195"/>
      <c r="R27" s="195"/>
      <c r="S27" s="195"/>
      <c r="T27" s="195"/>
      <c r="U27" s="195"/>
      <c r="V27" s="196"/>
      <c r="W27" s="194"/>
      <c r="X27" s="195"/>
      <c r="Y27" s="195"/>
      <c r="Z27" s="195"/>
      <c r="AA27" s="195"/>
      <c r="AB27" s="195"/>
      <c r="AC27" s="195"/>
      <c r="AD27" s="195"/>
      <c r="AE27" s="196"/>
      <c r="AF27" s="198"/>
      <c r="AG27" s="195"/>
      <c r="AH27" s="195"/>
      <c r="AI27" s="195"/>
      <c r="AJ27" s="195"/>
      <c r="AK27" s="195"/>
      <c r="AL27" s="195"/>
      <c r="AM27" s="195"/>
      <c r="AN27" s="196"/>
    </row>
    <row r="28" spans="1:40" ht="20.100000000000001" customHeight="1">
      <c r="A28" s="720" t="s">
        <v>81</v>
      </c>
      <c r="B28" s="721"/>
      <c r="C28" s="721"/>
      <c r="D28" s="722"/>
      <c r="E28" s="174"/>
      <c r="F28" s="182"/>
      <c r="G28" s="183"/>
      <c r="H28" s="181"/>
      <c r="I28" s="182"/>
      <c r="J28" s="182"/>
      <c r="K28" s="182"/>
      <c r="L28" s="182"/>
      <c r="M28" s="173"/>
      <c r="N28" s="181"/>
      <c r="O28" s="182"/>
      <c r="P28" s="182"/>
      <c r="Q28" s="182"/>
      <c r="R28" s="182"/>
      <c r="S28" s="182"/>
      <c r="T28" s="182"/>
      <c r="U28" s="182"/>
      <c r="V28" s="183"/>
      <c r="W28" s="181"/>
      <c r="X28" s="182"/>
      <c r="Y28" s="182"/>
      <c r="Z28" s="182"/>
      <c r="AA28" s="182"/>
      <c r="AB28" s="182"/>
      <c r="AC28" s="182"/>
      <c r="AD28" s="182"/>
      <c r="AE28" s="183"/>
      <c r="AF28" s="174"/>
      <c r="AG28" s="182"/>
      <c r="AH28" s="182"/>
      <c r="AI28" s="182"/>
      <c r="AJ28" s="182"/>
      <c r="AK28" s="182"/>
      <c r="AL28" s="182"/>
      <c r="AM28" s="182"/>
      <c r="AN28" s="183"/>
    </row>
    <row r="29" spans="1:40" ht="20.100000000000001" customHeight="1">
      <c r="A29" s="717" t="s">
        <v>111</v>
      </c>
      <c r="B29" s="718"/>
      <c r="C29" s="718"/>
      <c r="D29" s="719"/>
      <c r="E29" s="174"/>
      <c r="F29" s="182"/>
      <c r="G29" s="183"/>
      <c r="H29" s="181"/>
      <c r="I29" s="182"/>
      <c r="J29" s="182"/>
      <c r="K29" s="182"/>
      <c r="L29" s="182"/>
      <c r="M29" s="173"/>
      <c r="N29" s="181"/>
      <c r="O29" s="182"/>
      <c r="P29" s="182"/>
      <c r="Q29" s="182"/>
      <c r="R29" s="182"/>
      <c r="S29" s="182"/>
      <c r="T29" s="182"/>
      <c r="U29" s="182"/>
      <c r="V29" s="183"/>
      <c r="W29" s="181"/>
      <c r="X29" s="182"/>
      <c r="Y29" s="182"/>
      <c r="Z29" s="182"/>
      <c r="AA29" s="182"/>
      <c r="AB29" s="182"/>
      <c r="AC29" s="182"/>
      <c r="AD29" s="182"/>
      <c r="AE29" s="183"/>
      <c r="AF29" s="174"/>
      <c r="AG29" s="182"/>
      <c r="AH29" s="182"/>
      <c r="AI29" s="182"/>
      <c r="AJ29" s="182"/>
      <c r="AK29" s="182"/>
      <c r="AL29" s="182"/>
      <c r="AM29" s="182"/>
      <c r="AN29" s="183"/>
    </row>
    <row r="30" spans="1:40" ht="20.100000000000001" customHeight="1">
      <c r="A30" s="717" t="s">
        <v>112</v>
      </c>
      <c r="B30" s="718"/>
      <c r="C30" s="718"/>
      <c r="D30" s="719"/>
      <c r="E30" s="174"/>
      <c r="F30" s="182"/>
      <c r="G30" s="183"/>
      <c r="H30" s="181"/>
      <c r="I30" s="182"/>
      <c r="J30" s="182"/>
      <c r="K30" s="182"/>
      <c r="L30" s="182"/>
      <c r="M30" s="173"/>
      <c r="N30" s="181"/>
      <c r="O30" s="182"/>
      <c r="P30" s="182"/>
      <c r="Q30" s="182"/>
      <c r="R30" s="182"/>
      <c r="S30" s="182"/>
      <c r="T30" s="182"/>
      <c r="U30" s="182"/>
      <c r="V30" s="183"/>
      <c r="W30" s="181"/>
      <c r="X30" s="182"/>
      <c r="Y30" s="182"/>
      <c r="Z30" s="182"/>
      <c r="AA30" s="182"/>
      <c r="AB30" s="182"/>
      <c r="AC30" s="182"/>
      <c r="AD30" s="182"/>
      <c r="AE30" s="183"/>
      <c r="AF30" s="174"/>
      <c r="AG30" s="182"/>
      <c r="AH30" s="182"/>
      <c r="AI30" s="182"/>
      <c r="AJ30" s="182"/>
      <c r="AK30" s="182"/>
      <c r="AL30" s="182"/>
      <c r="AM30" s="182"/>
      <c r="AN30" s="183"/>
    </row>
    <row r="31" spans="1:40" ht="20.100000000000001" customHeight="1">
      <c r="A31" s="717" t="s">
        <v>113</v>
      </c>
      <c r="B31" s="718"/>
      <c r="C31" s="718"/>
      <c r="D31" s="719"/>
      <c r="E31" s="174"/>
      <c r="F31" s="182"/>
      <c r="G31" s="183"/>
      <c r="H31" s="181"/>
      <c r="I31" s="182"/>
      <c r="J31" s="182"/>
      <c r="K31" s="182"/>
      <c r="L31" s="182"/>
      <c r="M31" s="173"/>
      <c r="N31" s="181"/>
      <c r="O31" s="182"/>
      <c r="P31" s="182"/>
      <c r="Q31" s="182"/>
      <c r="R31" s="182"/>
      <c r="S31" s="182"/>
      <c r="T31" s="182"/>
      <c r="U31" s="182"/>
      <c r="V31" s="183"/>
      <c r="W31" s="181"/>
      <c r="X31" s="182"/>
      <c r="Y31" s="182"/>
      <c r="Z31" s="182"/>
      <c r="AA31" s="182"/>
      <c r="AB31" s="182"/>
      <c r="AC31" s="182"/>
      <c r="AD31" s="182"/>
      <c r="AE31" s="183"/>
      <c r="AF31" s="174"/>
      <c r="AG31" s="182"/>
      <c r="AH31" s="182"/>
      <c r="AI31" s="182"/>
      <c r="AJ31" s="182"/>
      <c r="AK31" s="182"/>
      <c r="AL31" s="182"/>
      <c r="AM31" s="182"/>
      <c r="AN31" s="183"/>
    </row>
    <row r="32" spans="1:40" ht="20.100000000000001" customHeight="1">
      <c r="A32" s="717" t="s">
        <v>114</v>
      </c>
      <c r="B32" s="718"/>
      <c r="C32" s="718"/>
      <c r="D32" s="719"/>
      <c r="E32" s="174"/>
      <c r="F32" s="182"/>
      <c r="G32" s="183"/>
      <c r="H32" s="181"/>
      <c r="I32" s="182"/>
      <c r="J32" s="182"/>
      <c r="K32" s="182"/>
      <c r="L32" s="182"/>
      <c r="M32" s="173"/>
      <c r="N32" s="181"/>
      <c r="O32" s="182"/>
      <c r="P32" s="182"/>
      <c r="Q32" s="182"/>
      <c r="R32" s="182"/>
      <c r="S32" s="182"/>
      <c r="T32" s="182"/>
      <c r="U32" s="182"/>
      <c r="V32" s="183"/>
      <c r="W32" s="181"/>
      <c r="X32" s="182"/>
      <c r="Y32" s="182"/>
      <c r="Z32" s="182"/>
      <c r="AA32" s="182"/>
      <c r="AB32" s="182"/>
      <c r="AC32" s="182"/>
      <c r="AD32" s="182"/>
      <c r="AE32" s="183"/>
      <c r="AF32" s="174"/>
      <c r="AG32" s="182"/>
      <c r="AH32" s="182"/>
      <c r="AI32" s="182"/>
      <c r="AJ32" s="182"/>
      <c r="AK32" s="182"/>
      <c r="AL32" s="182"/>
      <c r="AM32" s="182"/>
      <c r="AN32" s="183"/>
    </row>
    <row r="33" spans="1:40" ht="20.100000000000001" customHeight="1">
      <c r="A33" s="717" t="s">
        <v>115</v>
      </c>
      <c r="B33" s="718"/>
      <c r="C33" s="718"/>
      <c r="D33" s="719"/>
      <c r="E33" s="174"/>
      <c r="F33" s="182"/>
      <c r="G33" s="183"/>
      <c r="H33" s="181"/>
      <c r="I33" s="182"/>
      <c r="J33" s="182"/>
      <c r="K33" s="182"/>
      <c r="L33" s="182"/>
      <c r="M33" s="173"/>
      <c r="N33" s="181"/>
      <c r="O33" s="182"/>
      <c r="P33" s="182"/>
      <c r="Q33" s="182"/>
      <c r="R33" s="182"/>
      <c r="S33" s="182"/>
      <c r="T33" s="182"/>
      <c r="U33" s="182"/>
      <c r="V33" s="183"/>
      <c r="W33" s="181"/>
      <c r="X33" s="182"/>
      <c r="Y33" s="182"/>
      <c r="Z33" s="182"/>
      <c r="AA33" s="182"/>
      <c r="AB33" s="182"/>
      <c r="AC33" s="182"/>
      <c r="AD33" s="182"/>
      <c r="AE33" s="183"/>
      <c r="AF33" s="174"/>
      <c r="AG33" s="182"/>
      <c r="AH33" s="182"/>
      <c r="AI33" s="182"/>
      <c r="AJ33" s="182"/>
      <c r="AK33" s="182"/>
      <c r="AL33" s="182"/>
      <c r="AM33" s="182"/>
      <c r="AN33" s="183"/>
    </row>
    <row r="34" spans="1:40" ht="20.100000000000001" customHeight="1">
      <c r="A34" s="717" t="s">
        <v>116</v>
      </c>
      <c r="B34" s="718"/>
      <c r="C34" s="718"/>
      <c r="D34" s="719"/>
      <c r="E34" s="174"/>
      <c r="F34" s="182"/>
      <c r="G34" s="183"/>
      <c r="H34" s="181"/>
      <c r="I34" s="182"/>
      <c r="J34" s="182"/>
      <c r="K34" s="182"/>
      <c r="L34" s="182"/>
      <c r="M34" s="173"/>
      <c r="N34" s="181"/>
      <c r="O34" s="182"/>
      <c r="P34" s="182"/>
      <c r="Q34" s="182"/>
      <c r="R34" s="182"/>
      <c r="S34" s="182"/>
      <c r="T34" s="182"/>
      <c r="U34" s="182"/>
      <c r="V34" s="183"/>
      <c r="W34" s="181"/>
      <c r="X34" s="182"/>
      <c r="Y34" s="182"/>
      <c r="Z34" s="182"/>
      <c r="AA34" s="182"/>
      <c r="AB34" s="182"/>
      <c r="AC34" s="182"/>
      <c r="AD34" s="182"/>
      <c r="AE34" s="183"/>
      <c r="AF34" s="174"/>
      <c r="AG34" s="182"/>
      <c r="AH34" s="182"/>
      <c r="AI34" s="182"/>
      <c r="AJ34" s="182"/>
      <c r="AK34" s="182"/>
      <c r="AL34" s="182"/>
      <c r="AM34" s="182"/>
      <c r="AN34" s="183"/>
    </row>
    <row r="35" spans="1:40" ht="20.100000000000001" customHeight="1" thickBot="1">
      <c r="A35" s="726" t="s">
        <v>48</v>
      </c>
      <c r="B35" s="727"/>
      <c r="C35" s="727"/>
      <c r="D35" s="728"/>
      <c r="E35" s="199"/>
      <c r="F35" s="200"/>
      <c r="G35" s="201"/>
      <c r="H35" s="202"/>
      <c r="I35" s="200"/>
      <c r="J35" s="200"/>
      <c r="K35" s="200"/>
      <c r="L35" s="200"/>
      <c r="M35" s="203"/>
      <c r="N35" s="202"/>
      <c r="O35" s="200"/>
      <c r="P35" s="200"/>
      <c r="Q35" s="200"/>
      <c r="R35" s="200"/>
      <c r="S35" s="200"/>
      <c r="T35" s="200"/>
      <c r="U35" s="200"/>
      <c r="V35" s="201"/>
      <c r="W35" s="202"/>
      <c r="X35" s="200"/>
      <c r="Y35" s="200"/>
      <c r="Z35" s="200"/>
      <c r="AA35" s="200"/>
      <c r="AB35" s="200"/>
      <c r="AC35" s="200"/>
      <c r="AD35" s="200"/>
      <c r="AE35" s="201"/>
      <c r="AF35" s="199"/>
      <c r="AG35" s="200"/>
      <c r="AH35" s="200"/>
      <c r="AI35" s="200"/>
      <c r="AJ35" s="200"/>
      <c r="AK35" s="200"/>
      <c r="AL35" s="200"/>
      <c r="AM35" s="200"/>
      <c r="AN35" s="201"/>
    </row>
    <row r="36" spans="1:40" ht="20.100000000000001" customHeight="1" thickTop="1" thickBot="1">
      <c r="A36" s="723" t="s">
        <v>4</v>
      </c>
      <c r="B36" s="724"/>
      <c r="C36" s="724"/>
      <c r="D36" s="725"/>
      <c r="E36" s="204"/>
      <c r="F36" s="204"/>
      <c r="G36" s="204"/>
      <c r="H36" s="205"/>
      <c r="I36" s="206"/>
      <c r="J36" s="206"/>
      <c r="K36" s="206"/>
      <c r="L36" s="206"/>
      <c r="M36" s="207"/>
      <c r="N36" s="205"/>
      <c r="O36" s="206"/>
      <c r="P36" s="206"/>
      <c r="Q36" s="206"/>
      <c r="R36" s="206"/>
      <c r="S36" s="206"/>
      <c r="T36" s="206"/>
      <c r="U36" s="206"/>
      <c r="V36" s="208"/>
      <c r="W36" s="205"/>
      <c r="X36" s="206"/>
      <c r="Y36" s="206"/>
      <c r="Z36" s="206"/>
      <c r="AA36" s="206"/>
      <c r="AB36" s="206"/>
      <c r="AC36" s="206"/>
      <c r="AD36" s="206"/>
      <c r="AE36" s="208"/>
      <c r="AF36" s="204"/>
      <c r="AG36" s="206"/>
      <c r="AH36" s="206"/>
      <c r="AI36" s="206"/>
      <c r="AJ36" s="206"/>
      <c r="AK36" s="206"/>
      <c r="AL36" s="206"/>
      <c r="AM36" s="206"/>
      <c r="AN36" s="208"/>
    </row>
    <row r="37" spans="1:40">
      <c r="A37" s="209" t="s">
        <v>63</v>
      </c>
      <c r="B37" s="153"/>
      <c r="C37" s="153"/>
      <c r="D37" s="153"/>
      <c r="E37" s="160"/>
      <c r="F37" s="160"/>
      <c r="G37" s="160"/>
      <c r="H37" s="160"/>
      <c r="I37" s="160"/>
      <c r="J37" s="160"/>
      <c r="K37" s="160"/>
      <c r="L37" s="160"/>
      <c r="M37" s="160"/>
      <c r="N37" s="160"/>
      <c r="O37" s="160"/>
      <c r="P37" s="160"/>
      <c r="Q37" s="160"/>
      <c r="R37" s="160"/>
      <c r="S37" s="160"/>
      <c r="T37" s="160"/>
      <c r="U37" s="160"/>
      <c r="V37" s="160"/>
      <c r="Y37" s="109" t="s">
        <v>144</v>
      </c>
    </row>
    <row r="38" spans="1:40">
      <c r="A38" s="672" t="s">
        <v>256</v>
      </c>
      <c r="B38" s="672"/>
      <c r="C38" s="672"/>
      <c r="D38" s="672"/>
      <c r="E38" s="672"/>
      <c r="F38" s="672"/>
      <c r="G38" s="672"/>
      <c r="H38" s="672"/>
      <c r="I38" s="672"/>
      <c r="J38" s="672"/>
      <c r="K38" s="672"/>
      <c r="L38" s="672"/>
      <c r="M38" s="672"/>
      <c r="N38" s="672"/>
      <c r="O38" s="672"/>
      <c r="P38" s="672"/>
      <c r="Q38" s="672"/>
      <c r="R38" s="672"/>
      <c r="S38" s="672"/>
      <c r="T38" s="672"/>
      <c r="U38" s="672"/>
      <c r="V38" s="672"/>
    </row>
    <row r="39" spans="1:40" ht="19.5" customHeight="1">
      <c r="A39" s="150" t="s">
        <v>252</v>
      </c>
      <c r="W39" s="314"/>
      <c r="X39" s="314"/>
      <c r="Y39" s="314"/>
      <c r="Z39" s="314"/>
      <c r="AA39" s="314"/>
      <c r="AC39" s="676" t="s">
        <v>315</v>
      </c>
      <c r="AD39" s="676"/>
      <c r="AE39" s="676"/>
      <c r="AF39" s="676"/>
      <c r="AG39" s="676"/>
      <c r="AH39" s="676"/>
      <c r="AI39" s="676"/>
      <c r="AJ39" s="676"/>
      <c r="AK39" s="676"/>
      <c r="AL39" s="676"/>
      <c r="AM39" s="112"/>
      <c r="AN39" s="112"/>
    </row>
    <row r="40" spans="1:40" ht="14.25" customHeight="1">
      <c r="A40" s="150" t="s">
        <v>291</v>
      </c>
      <c r="AC40" s="160"/>
      <c r="AD40" s="160"/>
      <c r="AE40" s="160"/>
      <c r="AF40" s="160"/>
      <c r="AG40" s="141" t="s">
        <v>140</v>
      </c>
      <c r="AH40" s="116"/>
      <c r="AI40" s="116"/>
      <c r="AJ40" s="116"/>
      <c r="AK40" s="116"/>
      <c r="AL40" s="116"/>
      <c r="AM40" s="116"/>
      <c r="AN40" s="116"/>
    </row>
    <row r="41" spans="1:40" ht="15" customHeight="1">
      <c r="A41" s="672" t="s">
        <v>306</v>
      </c>
      <c r="B41" s="672"/>
      <c r="C41" s="672"/>
      <c r="D41" s="672"/>
      <c r="E41" s="672"/>
      <c r="F41" s="672"/>
      <c r="G41" s="672"/>
      <c r="H41" s="672"/>
      <c r="I41" s="672"/>
      <c r="J41" s="672"/>
      <c r="K41" s="672"/>
      <c r="L41" s="672"/>
      <c r="M41" s="672"/>
      <c r="N41" s="672"/>
      <c r="O41" s="672"/>
      <c r="P41" s="672"/>
      <c r="Q41" s="672"/>
      <c r="R41" s="672"/>
      <c r="S41" s="672"/>
      <c r="T41" s="672"/>
      <c r="U41" s="672"/>
      <c r="V41" s="672"/>
      <c r="AD41" s="112"/>
      <c r="AF41" s="146"/>
      <c r="AH41" s="146"/>
      <c r="AI41" s="146"/>
      <c r="AJ41" s="144"/>
    </row>
    <row r="42" spans="1:40">
      <c r="A42" s="672"/>
      <c r="B42" s="672"/>
      <c r="C42" s="672"/>
      <c r="D42" s="672"/>
      <c r="E42" s="672"/>
      <c r="F42" s="672"/>
      <c r="G42" s="672"/>
      <c r="H42" s="672"/>
      <c r="I42" s="672"/>
      <c r="J42" s="672"/>
      <c r="K42" s="672"/>
      <c r="L42" s="672"/>
      <c r="M42" s="672"/>
      <c r="N42" s="672"/>
      <c r="O42" s="672"/>
      <c r="P42" s="672"/>
      <c r="Q42" s="672"/>
      <c r="R42" s="672"/>
      <c r="S42" s="672"/>
      <c r="T42" s="672"/>
      <c r="U42" s="672"/>
      <c r="V42" s="672"/>
    </row>
  </sheetData>
  <mergeCells count="62">
    <mergeCell ref="B1:AN1"/>
    <mergeCell ref="A2:AN2"/>
    <mergeCell ref="A3:AN3"/>
    <mergeCell ref="G4:H4"/>
    <mergeCell ref="I4:J4"/>
    <mergeCell ref="L4:M4"/>
    <mergeCell ref="N4:U4"/>
    <mergeCell ref="W4:X4"/>
    <mergeCell ref="Y4:AF4"/>
    <mergeCell ref="AI10:AK10"/>
    <mergeCell ref="AL10:AN10"/>
    <mergeCell ref="W10:Y10"/>
    <mergeCell ref="C5:E5"/>
    <mergeCell ref="A7:B7"/>
    <mergeCell ref="C7:P7"/>
    <mergeCell ref="U7:X7"/>
    <mergeCell ref="Y7:AC7"/>
    <mergeCell ref="Q10:S10"/>
    <mergeCell ref="T10:V10"/>
    <mergeCell ref="A24:B24"/>
    <mergeCell ref="A12:B12"/>
    <mergeCell ref="AJ7:AN7"/>
    <mergeCell ref="A9:B11"/>
    <mergeCell ref="C9:C11"/>
    <mergeCell ref="D9:D11"/>
    <mergeCell ref="E9:G10"/>
    <mergeCell ref="H9:M9"/>
    <mergeCell ref="N9:V9"/>
    <mergeCell ref="W9:AE9"/>
    <mergeCell ref="AF9:AN9"/>
    <mergeCell ref="H10:J10"/>
    <mergeCell ref="AE7:AI7"/>
    <mergeCell ref="AC10:AE10"/>
    <mergeCell ref="AF10:AH10"/>
    <mergeCell ref="Z10:AB10"/>
    <mergeCell ref="A19:B19"/>
    <mergeCell ref="A20:B20"/>
    <mergeCell ref="A21:B21"/>
    <mergeCell ref="A22:B22"/>
    <mergeCell ref="A23:B23"/>
    <mergeCell ref="A13:B13"/>
    <mergeCell ref="K10:M10"/>
    <mergeCell ref="N10:P10"/>
    <mergeCell ref="AC39:AL39"/>
    <mergeCell ref="A26:B26"/>
    <mergeCell ref="A28:D28"/>
    <mergeCell ref="A29:D29"/>
    <mergeCell ref="A30:D30"/>
    <mergeCell ref="A31:D31"/>
    <mergeCell ref="A32:D32"/>
    <mergeCell ref="A25:B25"/>
    <mergeCell ref="A14:B14"/>
    <mergeCell ref="A15:B15"/>
    <mergeCell ref="A16:B16"/>
    <mergeCell ref="A17:B17"/>
    <mergeCell ref="A18:B18"/>
    <mergeCell ref="A41:V42"/>
    <mergeCell ref="A33:D33"/>
    <mergeCell ref="A34:D34"/>
    <mergeCell ref="A35:D35"/>
    <mergeCell ref="A36:D36"/>
    <mergeCell ref="A38:V38"/>
  </mergeCells>
  <pageMargins left="0.47" right="0.12" top="0.36" bottom="0.23" header="0.3" footer="0.17"/>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sheetPr>
  <dimension ref="A1:Y62"/>
  <sheetViews>
    <sheetView showGridLines="0" zoomScale="82" zoomScaleNormal="82" workbookViewId="0">
      <selection activeCell="J3" sqref="J3:K3"/>
    </sheetView>
  </sheetViews>
  <sheetFormatPr defaultColWidth="10.28515625" defaultRowHeight="16.5"/>
  <cols>
    <col min="1" max="1" width="16.140625" style="112" customWidth="1"/>
    <col min="2" max="2" width="13.140625" style="112" customWidth="1"/>
    <col min="3" max="3" width="13.7109375" style="112" customWidth="1"/>
    <col min="4" max="4" width="20.7109375" style="112" customWidth="1"/>
    <col min="5" max="5" width="3.7109375" style="112" customWidth="1"/>
    <col min="6" max="6" width="16" style="112" customWidth="1"/>
    <col min="7" max="7" width="15.5703125" style="112" customWidth="1"/>
    <col min="8" max="8" width="9.5703125" style="112" customWidth="1"/>
    <col min="9" max="9" width="21.140625" style="112" customWidth="1"/>
    <col min="10" max="10" width="14.28515625" style="112" customWidth="1"/>
    <col min="11" max="11" width="14.140625" style="112" customWidth="1"/>
    <col min="12" max="12" width="2" style="112" customWidth="1"/>
    <col min="13" max="13" width="13.5703125" style="112" customWidth="1"/>
    <col min="14" max="14" width="8.85546875" style="112" customWidth="1"/>
    <col min="15" max="15" width="9.85546875" style="112" customWidth="1"/>
    <col min="16" max="16" width="8.140625" style="112" customWidth="1"/>
    <col min="17" max="16384" width="10.28515625" style="112"/>
  </cols>
  <sheetData>
    <row r="1" spans="1:25" ht="24.75" customHeight="1">
      <c r="A1" s="729" t="s">
        <v>196</v>
      </c>
      <c r="B1" s="729"/>
      <c r="C1" s="729"/>
      <c r="D1" s="729"/>
      <c r="E1" s="729"/>
      <c r="F1" s="729"/>
      <c r="G1" s="729"/>
      <c r="H1" s="729"/>
      <c r="I1" s="729"/>
      <c r="J1" s="729"/>
      <c r="K1" s="729"/>
      <c r="L1" s="729"/>
      <c r="M1" s="729"/>
      <c r="N1" s="729"/>
      <c r="O1" s="729"/>
      <c r="P1" s="729"/>
    </row>
    <row r="2" spans="1:25" ht="21.75" customHeight="1">
      <c r="A2" s="730" t="s">
        <v>265</v>
      </c>
      <c r="B2" s="730"/>
      <c r="C2" s="730"/>
      <c r="D2" s="730"/>
      <c r="E2" s="730"/>
      <c r="F2" s="730"/>
      <c r="G2" s="730"/>
      <c r="H2" s="730"/>
      <c r="I2" s="730"/>
      <c r="J2" s="730"/>
      <c r="K2" s="730"/>
      <c r="L2" s="730"/>
      <c r="M2" s="730"/>
      <c r="N2" s="730"/>
      <c r="O2" s="730"/>
      <c r="P2" s="730"/>
    </row>
    <row r="3" spans="1:25" ht="35.25" customHeight="1">
      <c r="A3" s="278"/>
      <c r="B3" s="294" t="s">
        <v>208</v>
      </c>
      <c r="C3" s="305" t="s">
        <v>307</v>
      </c>
      <c r="D3" s="295" t="s">
        <v>209</v>
      </c>
      <c r="E3" s="731" t="s">
        <v>313</v>
      </c>
      <c r="F3" s="732"/>
      <c r="G3" s="732"/>
      <c r="H3" s="733"/>
      <c r="I3" s="295" t="s">
        <v>210</v>
      </c>
      <c r="J3" s="678" t="s">
        <v>317</v>
      </c>
      <c r="K3" s="679"/>
      <c r="L3" s="210"/>
      <c r="M3" s="210"/>
      <c r="N3" s="291"/>
      <c r="O3" s="291"/>
      <c r="P3" s="291"/>
    </row>
    <row r="4" spans="1:25" ht="6.75" customHeight="1">
      <c r="A4" s="278"/>
      <c r="B4" s="278"/>
      <c r="C4" s="262"/>
      <c r="D4" s="262"/>
      <c r="E4" s="263"/>
      <c r="F4" s="261"/>
      <c r="G4" s="261"/>
      <c r="H4" s="261"/>
      <c r="I4" s="261"/>
      <c r="J4" s="261"/>
      <c r="K4" s="261"/>
      <c r="L4" s="291"/>
      <c r="M4" s="291"/>
      <c r="N4" s="291"/>
      <c r="O4" s="291"/>
      <c r="P4" s="291"/>
    </row>
    <row r="5" spans="1:25" ht="38.25" customHeight="1">
      <c r="A5" s="687" t="s">
        <v>211</v>
      </c>
      <c r="B5" s="687"/>
      <c r="C5" s="743">
        <v>309766</v>
      </c>
      <c r="D5" s="744"/>
      <c r="E5" s="734" t="s">
        <v>207</v>
      </c>
      <c r="F5" s="685"/>
      <c r="G5" s="731" t="s">
        <v>445</v>
      </c>
      <c r="H5" s="733"/>
      <c r="I5" s="298" t="s">
        <v>223</v>
      </c>
      <c r="J5" s="678" t="s">
        <v>310</v>
      </c>
      <c r="K5" s="679"/>
      <c r="L5" s="210"/>
      <c r="M5" s="210"/>
      <c r="N5" s="211"/>
      <c r="O5" s="211"/>
      <c r="P5" s="211"/>
    </row>
    <row r="6" spans="1:25" ht="7.5" customHeight="1">
      <c r="A6" s="294"/>
      <c r="B6" s="294"/>
      <c r="C6" s="264"/>
      <c r="D6" s="264"/>
      <c r="E6" s="264"/>
      <c r="F6" s="264"/>
      <c r="G6" s="264"/>
      <c r="H6" s="264"/>
      <c r="I6" s="264"/>
      <c r="J6" s="264"/>
      <c r="K6" s="264"/>
      <c r="R6" s="116"/>
      <c r="S6" s="116"/>
      <c r="T6" s="116"/>
      <c r="U6" s="116"/>
      <c r="V6" s="116"/>
      <c r="W6" s="116"/>
      <c r="X6" s="116"/>
      <c r="Y6" s="116"/>
    </row>
    <row r="7" spans="1:25" ht="33" customHeight="1">
      <c r="A7" s="685" t="s">
        <v>212</v>
      </c>
      <c r="B7" s="685"/>
      <c r="C7" s="747" t="s">
        <v>311</v>
      </c>
      <c r="D7" s="748"/>
      <c r="E7" s="748"/>
      <c r="F7" s="748"/>
      <c r="G7" s="748"/>
      <c r="H7" s="749"/>
      <c r="I7" s="294" t="s">
        <v>215</v>
      </c>
      <c r="J7" s="305" t="s">
        <v>446</v>
      </c>
      <c r="K7" s="298"/>
      <c r="L7" s="750" t="s">
        <v>447</v>
      </c>
      <c r="M7" s="751"/>
      <c r="N7" s="751"/>
      <c r="O7" s="751"/>
      <c r="P7" s="752"/>
      <c r="R7" s="116"/>
      <c r="S7" s="116"/>
      <c r="T7" s="116"/>
      <c r="U7" s="116"/>
      <c r="V7" s="116"/>
      <c r="W7" s="116"/>
      <c r="X7" s="116"/>
      <c r="Y7" s="116"/>
    </row>
    <row r="8" spans="1:25" ht="6" customHeight="1" thickBot="1">
      <c r="R8" s="116"/>
      <c r="S8" s="116"/>
      <c r="T8" s="116"/>
      <c r="U8" s="116"/>
      <c r="V8" s="116"/>
      <c r="W8" s="116"/>
      <c r="X8" s="116"/>
      <c r="Y8" s="116"/>
    </row>
    <row r="9" spans="1:25" ht="75" customHeight="1">
      <c r="A9" s="753" t="s">
        <v>166</v>
      </c>
      <c r="B9" s="756" t="s">
        <v>225</v>
      </c>
      <c r="C9" s="756"/>
      <c r="D9" s="756"/>
      <c r="E9" s="756"/>
      <c r="F9" s="713" t="s">
        <v>244</v>
      </c>
      <c r="G9" s="707" t="s">
        <v>266</v>
      </c>
      <c r="H9" s="759" t="s">
        <v>224</v>
      </c>
      <c r="I9" s="760"/>
      <c r="J9" s="760"/>
      <c r="K9" s="761"/>
      <c r="R9" s="116"/>
      <c r="S9" s="212"/>
      <c r="T9" s="212"/>
      <c r="U9" s="212"/>
      <c r="V9" s="116"/>
      <c r="W9" s="116"/>
      <c r="X9" s="116"/>
      <c r="Y9" s="116"/>
    </row>
    <row r="10" spans="1:25" ht="21.75" customHeight="1">
      <c r="A10" s="754"/>
      <c r="B10" s="757"/>
      <c r="C10" s="757"/>
      <c r="D10" s="757"/>
      <c r="E10" s="757"/>
      <c r="F10" s="714"/>
      <c r="G10" s="709"/>
      <c r="H10" s="762" t="s">
        <v>177</v>
      </c>
      <c r="I10" s="763"/>
      <c r="J10" s="766" t="s">
        <v>176</v>
      </c>
      <c r="K10" s="767"/>
      <c r="R10" s="116"/>
      <c r="S10" s="116"/>
      <c r="T10" s="116"/>
      <c r="U10" s="116"/>
      <c r="V10" s="116"/>
      <c r="W10" s="116"/>
      <c r="X10" s="116"/>
      <c r="Y10" s="116"/>
    </row>
    <row r="11" spans="1:25" ht="32.25" customHeight="1" thickBot="1">
      <c r="A11" s="755"/>
      <c r="B11" s="758"/>
      <c r="C11" s="758"/>
      <c r="D11" s="758"/>
      <c r="E11" s="758"/>
      <c r="F11" s="715"/>
      <c r="G11" s="711"/>
      <c r="H11" s="764"/>
      <c r="I11" s="765"/>
      <c r="J11" s="768"/>
      <c r="K11" s="769"/>
      <c r="R11" s="116"/>
      <c r="S11" s="116"/>
      <c r="T11" s="116"/>
      <c r="U11" s="116"/>
      <c r="V11" s="116"/>
      <c r="W11" s="116"/>
      <c r="X11" s="116"/>
      <c r="Y11" s="116"/>
    </row>
    <row r="12" spans="1:25" ht="3" customHeight="1" thickBot="1">
      <c r="A12" s="296"/>
      <c r="B12" s="297"/>
      <c r="C12" s="297"/>
      <c r="D12" s="297"/>
      <c r="E12" s="297"/>
      <c r="F12" s="293"/>
      <c r="G12" s="292"/>
      <c r="H12" s="284"/>
      <c r="I12" s="285"/>
      <c r="J12" s="286"/>
      <c r="K12" s="287"/>
      <c r="R12" s="116"/>
      <c r="S12" s="116"/>
      <c r="T12" s="116"/>
      <c r="U12" s="116"/>
      <c r="V12" s="116"/>
      <c r="W12" s="116"/>
      <c r="X12" s="116"/>
      <c r="Y12" s="116"/>
    </row>
    <row r="13" spans="1:25" ht="24.95" customHeight="1">
      <c r="A13" s="288"/>
      <c r="B13" s="735"/>
      <c r="C13" s="736"/>
      <c r="D13" s="736"/>
      <c r="E13" s="736"/>
      <c r="F13" s="306"/>
      <c r="G13" s="214"/>
      <c r="H13" s="737"/>
      <c r="I13" s="738"/>
      <c r="J13" s="739"/>
      <c r="K13" s="643"/>
      <c r="M13" s="740" t="s">
        <v>42</v>
      </c>
      <c r="N13" s="741"/>
      <c r="O13" s="741"/>
      <c r="P13" s="742"/>
      <c r="R13" s="116"/>
      <c r="S13" s="116"/>
      <c r="T13" s="116"/>
      <c r="U13" s="116"/>
      <c r="V13" s="116"/>
      <c r="W13" s="116"/>
      <c r="X13" s="116"/>
      <c r="Y13" s="116"/>
    </row>
    <row r="14" spans="1:25" ht="24.95" customHeight="1">
      <c r="A14" s="283"/>
      <c r="B14" s="735"/>
      <c r="C14" s="736"/>
      <c r="D14" s="736"/>
      <c r="E14" s="736"/>
      <c r="F14" s="307"/>
      <c r="G14" s="214"/>
      <c r="H14" s="737"/>
      <c r="I14" s="738"/>
      <c r="J14" s="745"/>
      <c r="K14" s="746"/>
      <c r="M14" s="272" t="s">
        <v>295</v>
      </c>
      <c r="N14" s="279" t="s">
        <v>7</v>
      </c>
      <c r="O14" s="280" t="s">
        <v>16</v>
      </c>
      <c r="P14" s="281" t="s">
        <v>4</v>
      </c>
      <c r="V14" s="116"/>
      <c r="W14" s="116"/>
      <c r="X14" s="116"/>
      <c r="Y14" s="116"/>
    </row>
    <row r="15" spans="1:25" ht="24.95" customHeight="1">
      <c r="A15" s="283"/>
      <c r="B15" s="735"/>
      <c r="C15" s="736"/>
      <c r="D15" s="736"/>
      <c r="E15" s="736"/>
      <c r="F15" s="306"/>
      <c r="G15" s="214"/>
      <c r="H15" s="737"/>
      <c r="I15" s="738"/>
      <c r="J15" s="745"/>
      <c r="K15" s="746"/>
      <c r="M15" s="773" t="s">
        <v>92</v>
      </c>
      <c r="N15" s="775"/>
      <c r="O15" s="775"/>
      <c r="P15" s="770"/>
    </row>
    <row r="16" spans="1:25" ht="24.95" customHeight="1">
      <c r="A16" s="283"/>
      <c r="B16" s="735"/>
      <c r="C16" s="736"/>
      <c r="D16" s="736"/>
      <c r="E16" s="736"/>
      <c r="F16" s="306"/>
      <c r="G16" s="214"/>
      <c r="H16" s="737"/>
      <c r="I16" s="738"/>
      <c r="J16" s="745"/>
      <c r="K16" s="746"/>
      <c r="M16" s="774"/>
      <c r="N16" s="776"/>
      <c r="O16" s="776"/>
      <c r="P16" s="771"/>
    </row>
    <row r="17" spans="1:16" ht="24.95" customHeight="1">
      <c r="A17" s="283"/>
      <c r="B17" s="772"/>
      <c r="C17" s="772"/>
      <c r="D17" s="772"/>
      <c r="E17" s="772"/>
      <c r="F17" s="213"/>
      <c r="G17" s="214"/>
      <c r="H17" s="737"/>
      <c r="I17" s="738"/>
      <c r="J17" s="745"/>
      <c r="K17" s="746"/>
      <c r="M17" s="773" t="s">
        <v>277</v>
      </c>
      <c r="N17" s="775"/>
      <c r="O17" s="775"/>
      <c r="P17" s="770"/>
    </row>
    <row r="18" spans="1:16" ht="24.95" customHeight="1">
      <c r="A18" s="283"/>
      <c r="B18" s="772"/>
      <c r="C18" s="772"/>
      <c r="D18" s="772"/>
      <c r="E18" s="772"/>
      <c r="F18" s="213"/>
      <c r="G18" s="214"/>
      <c r="H18" s="737"/>
      <c r="I18" s="738"/>
      <c r="J18" s="745"/>
      <c r="K18" s="746"/>
      <c r="M18" s="774"/>
      <c r="N18" s="776"/>
      <c r="O18" s="776"/>
      <c r="P18" s="771"/>
    </row>
    <row r="19" spans="1:16" ht="24.95" customHeight="1">
      <c r="A19" s="283"/>
      <c r="B19" s="772"/>
      <c r="C19" s="772"/>
      <c r="D19" s="772"/>
      <c r="E19" s="772"/>
      <c r="F19" s="213"/>
      <c r="G19" s="214"/>
      <c r="H19" s="737"/>
      <c r="I19" s="738"/>
      <c r="J19" s="745"/>
      <c r="K19" s="746"/>
      <c r="M19" s="779" t="s">
        <v>93</v>
      </c>
      <c r="N19" s="781"/>
      <c r="O19" s="781"/>
      <c r="P19" s="777"/>
    </row>
    <row r="20" spans="1:16" ht="24.95" customHeight="1" thickBot="1">
      <c r="A20" s="283"/>
      <c r="B20" s="772"/>
      <c r="C20" s="772"/>
      <c r="D20" s="772"/>
      <c r="E20" s="772"/>
      <c r="F20" s="213"/>
      <c r="G20" s="214"/>
      <c r="H20" s="737"/>
      <c r="I20" s="738"/>
      <c r="J20" s="745"/>
      <c r="K20" s="746"/>
      <c r="M20" s="780"/>
      <c r="N20" s="782"/>
      <c r="O20" s="782"/>
      <c r="P20" s="778"/>
    </row>
    <row r="21" spans="1:16" ht="24.95" customHeight="1" thickBot="1">
      <c r="A21" s="283"/>
      <c r="B21" s="772"/>
      <c r="C21" s="772"/>
      <c r="D21" s="772"/>
      <c r="E21" s="772"/>
      <c r="F21" s="213"/>
      <c r="G21" s="214"/>
      <c r="H21" s="737"/>
      <c r="I21" s="738"/>
      <c r="J21" s="745"/>
      <c r="K21" s="746"/>
    </row>
    <row r="22" spans="1:16" ht="24.95" customHeight="1">
      <c r="A22" s="283"/>
      <c r="B22" s="772"/>
      <c r="C22" s="772"/>
      <c r="D22" s="772"/>
      <c r="E22" s="772"/>
      <c r="F22" s="213"/>
      <c r="G22" s="214"/>
      <c r="H22" s="737"/>
      <c r="I22" s="738"/>
      <c r="J22" s="745"/>
      <c r="K22" s="746"/>
      <c r="M22" s="740" t="s">
        <v>43</v>
      </c>
      <c r="N22" s="741"/>
      <c r="O22" s="741"/>
      <c r="P22" s="742"/>
    </row>
    <row r="23" spans="1:16" ht="24.95" customHeight="1">
      <c r="A23" s="283"/>
      <c r="B23" s="772"/>
      <c r="C23" s="772"/>
      <c r="D23" s="772"/>
      <c r="E23" s="772"/>
      <c r="F23" s="213"/>
      <c r="G23" s="214"/>
      <c r="H23" s="737"/>
      <c r="I23" s="738"/>
      <c r="J23" s="745"/>
      <c r="K23" s="746"/>
      <c r="M23" s="17"/>
      <c r="N23" s="18" t="s">
        <v>7</v>
      </c>
      <c r="O23" s="18" t="s">
        <v>16</v>
      </c>
      <c r="P23" s="19" t="s">
        <v>4</v>
      </c>
    </row>
    <row r="24" spans="1:16" ht="24.95" customHeight="1">
      <c r="A24" s="283"/>
      <c r="B24" s="772"/>
      <c r="C24" s="772"/>
      <c r="D24" s="772"/>
      <c r="E24" s="772"/>
      <c r="F24" s="213"/>
      <c r="G24" s="214"/>
      <c r="H24" s="737"/>
      <c r="I24" s="738"/>
      <c r="J24" s="745"/>
      <c r="K24" s="746"/>
      <c r="M24" s="784" t="s">
        <v>94</v>
      </c>
      <c r="N24" s="781"/>
      <c r="O24" s="781"/>
      <c r="P24" s="777"/>
    </row>
    <row r="25" spans="1:16" ht="24.95" customHeight="1">
      <c r="A25" s="283"/>
      <c r="B25" s="772"/>
      <c r="C25" s="772"/>
      <c r="D25" s="772"/>
      <c r="E25" s="772"/>
      <c r="F25" s="213"/>
      <c r="G25" s="214"/>
      <c r="H25" s="737"/>
      <c r="I25" s="738"/>
      <c r="J25" s="745"/>
      <c r="K25" s="746"/>
      <c r="M25" s="784"/>
      <c r="N25" s="781"/>
      <c r="O25" s="781"/>
      <c r="P25" s="777"/>
    </row>
    <row r="26" spans="1:16" ht="24.95" customHeight="1">
      <c r="A26" s="282"/>
      <c r="B26" s="783"/>
      <c r="C26" s="783"/>
      <c r="D26" s="783"/>
      <c r="E26" s="783"/>
      <c r="F26" s="213"/>
      <c r="G26" s="214"/>
      <c r="H26" s="737"/>
      <c r="I26" s="738"/>
      <c r="J26" s="745"/>
      <c r="K26" s="746"/>
      <c r="M26" s="784" t="s">
        <v>154</v>
      </c>
      <c r="N26" s="781"/>
      <c r="O26" s="781"/>
      <c r="P26" s="777"/>
    </row>
    <row r="27" spans="1:16" ht="24.95" customHeight="1">
      <c r="A27" s="35"/>
      <c r="B27" s="745"/>
      <c r="C27" s="745"/>
      <c r="D27" s="745"/>
      <c r="E27" s="745"/>
      <c r="F27" s="35"/>
      <c r="G27" s="215"/>
      <c r="H27" s="785"/>
      <c r="I27" s="786"/>
      <c r="J27" s="745"/>
      <c r="K27" s="746"/>
      <c r="M27" s="784"/>
      <c r="N27" s="781"/>
      <c r="O27" s="781"/>
      <c r="P27" s="777"/>
    </row>
    <row r="28" spans="1:16" ht="24.95" customHeight="1">
      <c r="A28" s="35"/>
      <c r="B28" s="745"/>
      <c r="C28" s="745"/>
      <c r="D28" s="745"/>
      <c r="E28" s="745"/>
      <c r="F28" s="15"/>
      <c r="G28" s="16"/>
      <c r="H28" s="785"/>
      <c r="I28" s="786"/>
      <c r="J28" s="745"/>
      <c r="K28" s="746"/>
      <c r="M28" s="784" t="s">
        <v>95</v>
      </c>
      <c r="N28" s="775"/>
      <c r="O28" s="775"/>
      <c r="P28" s="770"/>
    </row>
    <row r="29" spans="1:16" ht="25.5" customHeight="1">
      <c r="A29" s="35"/>
      <c r="B29" s="745"/>
      <c r="C29" s="745"/>
      <c r="D29" s="745"/>
      <c r="E29" s="745"/>
      <c r="F29" s="35"/>
      <c r="G29" s="36"/>
      <c r="H29" s="785"/>
      <c r="I29" s="786"/>
      <c r="J29" s="745"/>
      <c r="K29" s="746"/>
      <c r="M29" s="784"/>
      <c r="N29" s="776"/>
      <c r="O29" s="776"/>
      <c r="P29" s="771"/>
    </row>
    <row r="30" spans="1:16" ht="24.95" customHeight="1">
      <c r="A30" s="35"/>
      <c r="B30" s="745"/>
      <c r="C30" s="745"/>
      <c r="D30" s="745"/>
      <c r="E30" s="745"/>
      <c r="F30" s="35"/>
      <c r="G30" s="36"/>
      <c r="H30" s="785"/>
      <c r="I30" s="786"/>
      <c r="J30" s="745"/>
      <c r="K30" s="746"/>
      <c r="M30" s="773" t="s">
        <v>96</v>
      </c>
      <c r="N30" s="775"/>
      <c r="O30" s="775"/>
      <c r="P30" s="770"/>
    </row>
    <row r="31" spans="1:16" ht="24.95" customHeight="1">
      <c r="A31" s="35"/>
      <c r="B31" s="745"/>
      <c r="C31" s="745"/>
      <c r="D31" s="745"/>
      <c r="E31" s="745"/>
      <c r="F31" s="35"/>
      <c r="G31" s="36"/>
      <c r="H31" s="785"/>
      <c r="I31" s="786"/>
      <c r="J31" s="745"/>
      <c r="K31" s="746"/>
      <c r="M31" s="774"/>
      <c r="N31" s="776"/>
      <c r="O31" s="776"/>
      <c r="P31" s="771"/>
    </row>
    <row r="32" spans="1:16" ht="24.95" customHeight="1" thickBot="1">
      <c r="A32" s="219"/>
      <c r="B32" s="745"/>
      <c r="C32" s="745"/>
      <c r="D32" s="745"/>
      <c r="E32" s="745"/>
      <c r="F32" s="219"/>
      <c r="G32" s="36"/>
      <c r="H32" s="793"/>
      <c r="I32" s="794"/>
      <c r="J32" s="795"/>
      <c r="K32" s="796"/>
      <c r="M32" s="773" t="s">
        <v>97</v>
      </c>
      <c r="N32" s="775"/>
      <c r="O32" s="775"/>
      <c r="P32" s="770"/>
    </row>
    <row r="33" spans="1:16" ht="24.95" customHeight="1" thickBot="1">
      <c r="A33" s="309">
        <v>23</v>
      </c>
      <c r="B33" s="800" t="s">
        <v>155</v>
      </c>
      <c r="C33" s="801"/>
      <c r="D33" s="801"/>
      <c r="E33" s="801"/>
      <c r="F33" s="216">
        <v>23</v>
      </c>
      <c r="G33" s="217"/>
      <c r="H33" s="802"/>
      <c r="I33" s="803"/>
      <c r="J33" s="802"/>
      <c r="K33" s="804"/>
      <c r="M33" s="797"/>
      <c r="N33" s="798"/>
      <c r="O33" s="798"/>
      <c r="P33" s="799"/>
    </row>
    <row r="34" spans="1:16" ht="24.95" customHeight="1">
      <c r="A34" s="283"/>
      <c r="B34" s="787"/>
      <c r="C34" s="788"/>
      <c r="D34" s="788"/>
      <c r="E34" s="789"/>
      <c r="F34" s="15"/>
      <c r="G34" s="16"/>
      <c r="H34" s="790"/>
      <c r="I34" s="791"/>
      <c r="J34" s="790"/>
      <c r="K34" s="792"/>
      <c r="M34" s="139"/>
      <c r="N34" s="116"/>
      <c r="O34" s="116"/>
      <c r="P34" s="116"/>
    </row>
    <row r="35" spans="1:16" ht="24.95" customHeight="1">
      <c r="A35" s="283"/>
      <c r="B35" s="807"/>
      <c r="C35" s="807"/>
      <c r="D35" s="807"/>
      <c r="E35" s="807"/>
      <c r="F35" s="35"/>
      <c r="G35" s="36"/>
      <c r="H35" s="785"/>
      <c r="I35" s="745"/>
      <c r="J35" s="785"/>
      <c r="K35" s="746"/>
      <c r="M35" s="808" t="s">
        <v>98</v>
      </c>
      <c r="N35" s="808"/>
      <c r="O35" s="808"/>
      <c r="P35" s="808"/>
    </row>
    <row r="36" spans="1:16" ht="24.95" customHeight="1">
      <c r="A36" s="282"/>
      <c r="B36" s="809"/>
      <c r="C36" s="810"/>
      <c r="D36" s="810"/>
      <c r="E36" s="811"/>
      <c r="F36" s="218"/>
      <c r="G36" s="158"/>
      <c r="H36" s="737"/>
      <c r="I36" s="806"/>
      <c r="J36" s="785"/>
      <c r="K36" s="746"/>
      <c r="N36" s="112" t="s">
        <v>314</v>
      </c>
    </row>
    <row r="37" spans="1:16" ht="24.95" customHeight="1">
      <c r="A37" s="282"/>
      <c r="B37" s="812"/>
      <c r="C37" s="813"/>
      <c r="D37" s="813"/>
      <c r="E37" s="814"/>
      <c r="F37" s="218"/>
      <c r="G37" s="158"/>
      <c r="H37" s="737"/>
      <c r="I37" s="806"/>
      <c r="J37" s="785"/>
      <c r="K37" s="746"/>
      <c r="M37" s="805" t="s">
        <v>49</v>
      </c>
      <c r="N37" s="805"/>
      <c r="O37" s="805"/>
      <c r="P37" s="805"/>
    </row>
    <row r="38" spans="1:16" ht="24.95" customHeight="1">
      <c r="A38" s="283"/>
      <c r="B38" s="772"/>
      <c r="C38" s="772"/>
      <c r="D38" s="772"/>
      <c r="E38" s="772"/>
      <c r="F38" s="218"/>
      <c r="G38" s="158"/>
      <c r="H38" s="737"/>
      <c r="I38" s="806"/>
      <c r="J38" s="785"/>
      <c r="K38" s="746"/>
      <c r="M38" s="618" t="s">
        <v>50</v>
      </c>
      <c r="N38" s="618"/>
      <c r="O38" s="618"/>
      <c r="P38" s="618"/>
    </row>
    <row r="39" spans="1:16" ht="24.95" customHeight="1">
      <c r="A39" s="283"/>
      <c r="B39" s="772"/>
      <c r="C39" s="772"/>
      <c r="D39" s="772"/>
      <c r="E39" s="772"/>
      <c r="F39" s="218"/>
      <c r="G39" s="158"/>
      <c r="H39" s="737"/>
      <c r="I39" s="806"/>
      <c r="J39" s="785"/>
      <c r="K39" s="746"/>
    </row>
    <row r="40" spans="1:16" ht="24.95" customHeight="1">
      <c r="A40" s="283"/>
      <c r="B40" s="772"/>
      <c r="C40" s="772"/>
      <c r="D40" s="772"/>
      <c r="E40" s="772"/>
      <c r="F40" s="218"/>
      <c r="G40" s="158"/>
      <c r="H40" s="737"/>
      <c r="I40" s="806"/>
      <c r="J40" s="785"/>
      <c r="K40" s="746"/>
      <c r="M40" s="112" t="s">
        <v>167</v>
      </c>
    </row>
    <row r="41" spans="1:16" ht="24.95" customHeight="1">
      <c r="A41" s="283"/>
      <c r="B41" s="772"/>
      <c r="C41" s="772"/>
      <c r="D41" s="772"/>
      <c r="E41" s="772"/>
      <c r="F41" s="218"/>
      <c r="G41" s="158"/>
      <c r="H41" s="737"/>
      <c r="I41" s="806"/>
      <c r="J41" s="785"/>
      <c r="K41" s="746"/>
      <c r="N41" s="112" t="s">
        <v>315</v>
      </c>
    </row>
    <row r="42" spans="1:16" ht="24.95" customHeight="1">
      <c r="A42" s="283"/>
      <c r="B42" s="772"/>
      <c r="C42" s="772"/>
      <c r="D42" s="772"/>
      <c r="E42" s="772"/>
      <c r="F42" s="218"/>
      <c r="G42" s="158"/>
      <c r="H42" s="737"/>
      <c r="I42" s="806"/>
      <c r="J42" s="785"/>
      <c r="K42" s="746"/>
      <c r="M42" s="805" t="s">
        <v>15</v>
      </c>
      <c r="N42" s="805"/>
      <c r="O42" s="805"/>
      <c r="P42" s="805"/>
    </row>
    <row r="43" spans="1:16" ht="24.95" customHeight="1">
      <c r="A43" s="283"/>
      <c r="B43" s="772"/>
      <c r="C43" s="772"/>
      <c r="D43" s="772"/>
      <c r="E43" s="772"/>
      <c r="F43" s="218"/>
      <c r="G43" s="158"/>
      <c r="H43" s="737"/>
      <c r="I43" s="806"/>
      <c r="J43" s="785"/>
      <c r="K43" s="746"/>
      <c r="M43" s="815" t="s">
        <v>50</v>
      </c>
      <c r="N43" s="815"/>
      <c r="O43" s="815"/>
      <c r="P43" s="815"/>
    </row>
    <row r="44" spans="1:16" ht="24.95" customHeight="1">
      <c r="A44" s="283"/>
      <c r="B44" s="772"/>
      <c r="C44" s="772"/>
      <c r="D44" s="772"/>
      <c r="E44" s="772"/>
      <c r="F44" s="218"/>
      <c r="G44" s="158"/>
      <c r="H44" s="737"/>
      <c r="I44" s="806"/>
      <c r="J44" s="785"/>
      <c r="K44" s="746"/>
    </row>
    <row r="45" spans="1:16" ht="24.95" customHeight="1">
      <c r="A45" s="283"/>
      <c r="B45" s="772"/>
      <c r="C45" s="772"/>
      <c r="D45" s="772"/>
      <c r="E45" s="772"/>
      <c r="F45" s="218"/>
      <c r="G45" s="158"/>
      <c r="H45" s="737"/>
      <c r="I45" s="806"/>
      <c r="J45" s="785"/>
      <c r="K45" s="746"/>
      <c r="M45" s="112" t="s">
        <v>296</v>
      </c>
    </row>
    <row r="46" spans="1:16" ht="24.95" customHeight="1">
      <c r="A46" s="283"/>
      <c r="B46" s="772"/>
      <c r="C46" s="772"/>
      <c r="D46" s="772"/>
      <c r="E46" s="772"/>
      <c r="F46" s="218"/>
      <c r="G46" s="158"/>
      <c r="H46" s="737"/>
      <c r="I46" s="806"/>
      <c r="J46" s="785"/>
      <c r="K46" s="746"/>
      <c r="M46" s="16"/>
      <c r="N46" s="16"/>
      <c r="O46" s="16"/>
      <c r="P46" s="16"/>
    </row>
    <row r="47" spans="1:16" ht="24.95" customHeight="1">
      <c r="A47" s="283"/>
      <c r="B47" s="772"/>
      <c r="C47" s="772"/>
      <c r="D47" s="772"/>
      <c r="E47" s="772"/>
      <c r="F47" s="218"/>
      <c r="G47" s="158"/>
      <c r="H47" s="737"/>
      <c r="I47" s="806"/>
      <c r="J47" s="785"/>
      <c r="K47" s="746"/>
      <c r="M47" s="815" t="s">
        <v>50</v>
      </c>
      <c r="N47" s="815"/>
      <c r="O47" s="815"/>
      <c r="P47" s="815"/>
    </row>
    <row r="48" spans="1:16" ht="24.95" customHeight="1">
      <c r="A48" s="283"/>
      <c r="B48" s="772"/>
      <c r="C48" s="772"/>
      <c r="D48" s="772"/>
      <c r="E48" s="772"/>
      <c r="F48" s="218"/>
      <c r="G48" s="158"/>
      <c r="H48" s="737"/>
      <c r="I48" s="806"/>
      <c r="J48" s="785"/>
      <c r="K48" s="746"/>
      <c r="M48" s="815" t="s">
        <v>297</v>
      </c>
      <c r="N48" s="815"/>
      <c r="O48" s="815"/>
      <c r="P48" s="815"/>
    </row>
    <row r="49" spans="1:16" ht="24.95" customHeight="1">
      <c r="A49" s="283"/>
      <c r="B49" s="772"/>
      <c r="C49" s="772"/>
      <c r="D49" s="772"/>
      <c r="E49" s="772"/>
      <c r="F49" s="218"/>
      <c r="G49" s="158"/>
      <c r="H49" s="737"/>
      <c r="I49" s="806"/>
      <c r="J49" s="785"/>
      <c r="K49" s="746"/>
      <c r="M49" s="109" t="s">
        <v>63</v>
      </c>
    </row>
    <row r="50" spans="1:16" ht="24.95" customHeight="1">
      <c r="A50" s="37"/>
      <c r="B50" s="745"/>
      <c r="C50" s="745"/>
      <c r="D50" s="745"/>
      <c r="E50" s="745"/>
      <c r="F50" s="35"/>
      <c r="G50" s="36"/>
      <c r="H50" s="785"/>
      <c r="I50" s="745"/>
      <c r="J50" s="785"/>
      <c r="K50" s="746"/>
      <c r="M50" s="816" t="s">
        <v>298</v>
      </c>
      <c r="N50" s="816"/>
      <c r="O50" s="816"/>
    </row>
    <row r="51" spans="1:16" ht="24.95" customHeight="1">
      <c r="A51" s="37"/>
      <c r="B51" s="745"/>
      <c r="C51" s="745"/>
      <c r="D51" s="745"/>
      <c r="E51" s="745"/>
      <c r="F51" s="37"/>
      <c r="G51" s="38"/>
      <c r="H51" s="785"/>
      <c r="I51" s="745"/>
      <c r="J51" s="785"/>
      <c r="K51" s="746"/>
      <c r="M51" s="521" t="s">
        <v>153</v>
      </c>
      <c r="N51" s="521"/>
      <c r="O51" s="521"/>
      <c r="P51" s="521"/>
    </row>
    <row r="52" spans="1:16" ht="24.95" customHeight="1">
      <c r="A52" s="37"/>
      <c r="B52" s="745"/>
      <c r="C52" s="745"/>
      <c r="D52" s="745"/>
      <c r="E52" s="745"/>
      <c r="F52" s="37"/>
      <c r="G52" s="38"/>
      <c r="H52" s="785"/>
      <c r="I52" s="745"/>
      <c r="J52" s="785"/>
      <c r="K52" s="746"/>
      <c r="M52" s="521"/>
      <c r="N52" s="521"/>
      <c r="O52" s="521"/>
      <c r="P52" s="521"/>
    </row>
    <row r="53" spans="1:16" ht="24.95" customHeight="1">
      <c r="A53" s="37"/>
      <c r="B53" s="745"/>
      <c r="C53" s="745"/>
      <c r="D53" s="745"/>
      <c r="E53" s="745"/>
      <c r="F53" s="37"/>
      <c r="G53" s="38"/>
      <c r="H53" s="785"/>
      <c r="I53" s="745"/>
      <c r="J53" s="785"/>
      <c r="K53" s="746"/>
      <c r="M53" s="521"/>
      <c r="N53" s="521"/>
      <c r="O53" s="521"/>
      <c r="P53" s="521"/>
    </row>
    <row r="54" spans="1:16" ht="24.95" customHeight="1">
      <c r="A54" s="37"/>
      <c r="B54" s="745"/>
      <c r="C54" s="745"/>
      <c r="D54" s="745"/>
      <c r="E54" s="745"/>
      <c r="F54" s="37"/>
      <c r="G54" s="38"/>
      <c r="H54" s="785"/>
      <c r="I54" s="745"/>
      <c r="J54" s="785"/>
      <c r="K54" s="746"/>
      <c r="M54" s="817" t="s">
        <v>292</v>
      </c>
      <c r="N54" s="817"/>
      <c r="O54" s="817"/>
      <c r="P54" s="817"/>
    </row>
    <row r="55" spans="1:16" ht="24.95" customHeight="1">
      <c r="A55" s="37"/>
      <c r="B55" s="745"/>
      <c r="C55" s="745"/>
      <c r="D55" s="745"/>
      <c r="E55" s="745"/>
      <c r="F55" s="37"/>
      <c r="G55" s="38"/>
      <c r="H55" s="785"/>
      <c r="I55" s="745"/>
      <c r="J55" s="785"/>
      <c r="K55" s="746"/>
      <c r="M55" s="817"/>
      <c r="N55" s="817"/>
      <c r="O55" s="817"/>
      <c r="P55" s="817"/>
    </row>
    <row r="56" spans="1:16" ht="24.95" customHeight="1">
      <c r="A56" s="37"/>
      <c r="B56" s="745"/>
      <c r="C56" s="745"/>
      <c r="D56" s="745"/>
      <c r="E56" s="745"/>
      <c r="F56" s="37"/>
      <c r="G56" s="38"/>
      <c r="H56" s="785"/>
      <c r="I56" s="745"/>
      <c r="J56" s="785"/>
      <c r="K56" s="746"/>
      <c r="M56" s="817"/>
      <c r="N56" s="817"/>
      <c r="O56" s="817"/>
      <c r="P56" s="817"/>
    </row>
    <row r="57" spans="1:16" ht="24.95" customHeight="1">
      <c r="A57" s="37"/>
      <c r="B57" s="745"/>
      <c r="C57" s="745"/>
      <c r="D57" s="745"/>
      <c r="E57" s="745"/>
      <c r="F57" s="37"/>
      <c r="G57" s="38"/>
      <c r="H57" s="785"/>
      <c r="I57" s="745"/>
      <c r="J57" s="785"/>
      <c r="K57" s="746"/>
      <c r="M57" s="521" t="s">
        <v>293</v>
      </c>
      <c r="N57" s="521"/>
      <c r="O57" s="521"/>
      <c r="P57" s="521"/>
    </row>
    <row r="58" spans="1:16" ht="24.95" customHeight="1">
      <c r="A58" s="37"/>
      <c r="B58" s="745"/>
      <c r="C58" s="745"/>
      <c r="D58" s="745"/>
      <c r="E58" s="745"/>
      <c r="F58" s="37"/>
      <c r="G58" s="38"/>
      <c r="H58" s="785"/>
      <c r="I58" s="745"/>
      <c r="J58" s="785"/>
      <c r="K58" s="746"/>
      <c r="M58" s="521"/>
      <c r="N58" s="521"/>
      <c r="O58" s="521"/>
      <c r="P58" s="521"/>
    </row>
    <row r="59" spans="1:16" ht="24.95" customHeight="1" thickBot="1">
      <c r="A59" s="219"/>
      <c r="B59" s="795"/>
      <c r="C59" s="795"/>
      <c r="D59" s="795"/>
      <c r="E59" s="795"/>
      <c r="F59" s="219"/>
      <c r="G59" s="220"/>
      <c r="H59" s="793"/>
      <c r="I59" s="795"/>
      <c r="J59" s="793"/>
      <c r="K59" s="796"/>
      <c r="M59" s="816" t="s">
        <v>294</v>
      </c>
      <c r="N59" s="816"/>
      <c r="O59" s="816"/>
      <c r="P59" s="816"/>
    </row>
    <row r="60" spans="1:16" ht="24.95" customHeight="1" thickBot="1">
      <c r="A60" s="299"/>
      <c r="B60" s="299"/>
      <c r="C60" s="123" t="s">
        <v>156</v>
      </c>
      <c r="D60" s="123"/>
      <c r="E60" s="277"/>
      <c r="F60" s="216">
        <v>29</v>
      </c>
      <c r="G60" s="217"/>
      <c r="H60" s="802"/>
      <c r="I60" s="803"/>
      <c r="J60" s="802"/>
      <c r="K60" s="804"/>
      <c r="M60" s="816"/>
      <c r="N60" s="816"/>
      <c r="O60" s="816"/>
      <c r="P60" s="816"/>
    </row>
    <row r="61" spans="1:16" ht="24.95" customHeight="1" thickBot="1">
      <c r="A61" s="309">
        <v>26</v>
      </c>
      <c r="B61" s="299"/>
      <c r="C61" s="123" t="s">
        <v>157</v>
      </c>
      <c r="D61" s="123"/>
      <c r="E61" s="277"/>
      <c r="F61" s="216">
        <v>53</v>
      </c>
      <c r="G61" s="217"/>
      <c r="H61" s="802"/>
      <c r="I61" s="803"/>
      <c r="J61" s="802"/>
      <c r="K61" s="804"/>
      <c r="M61" s="818" t="s">
        <v>205</v>
      </c>
      <c r="N61" s="818"/>
      <c r="O61" s="818"/>
      <c r="P61" s="818"/>
    </row>
    <row r="62" spans="1:16">
      <c r="A62" s="310">
        <v>49</v>
      </c>
    </row>
  </sheetData>
  <mergeCells count="211">
    <mergeCell ref="H61:I61"/>
    <mergeCell ref="J61:K61"/>
    <mergeCell ref="M61:P61"/>
    <mergeCell ref="B59:E59"/>
    <mergeCell ref="H59:I59"/>
    <mergeCell ref="J59:K59"/>
    <mergeCell ref="M59:P60"/>
    <mergeCell ref="H60:I60"/>
    <mergeCell ref="J60:K60"/>
    <mergeCell ref="J56:K56"/>
    <mergeCell ref="B57:E57"/>
    <mergeCell ref="H57:I57"/>
    <mergeCell ref="J57:K57"/>
    <mergeCell ref="M57:P58"/>
    <mergeCell ref="B58:E58"/>
    <mergeCell ref="H58:I58"/>
    <mergeCell ref="J58:K58"/>
    <mergeCell ref="J53:K53"/>
    <mergeCell ref="B54:E54"/>
    <mergeCell ref="H54:I54"/>
    <mergeCell ref="J54:K54"/>
    <mergeCell ref="M54:P56"/>
    <mergeCell ref="B55:E55"/>
    <mergeCell ref="H55:I55"/>
    <mergeCell ref="J55:K55"/>
    <mergeCell ref="B56:E56"/>
    <mergeCell ref="H56:I56"/>
    <mergeCell ref="M50:O50"/>
    <mergeCell ref="B51:E51"/>
    <mergeCell ref="H51:I51"/>
    <mergeCell ref="J51:K51"/>
    <mergeCell ref="M51:P53"/>
    <mergeCell ref="B52:E52"/>
    <mergeCell ref="H52:I52"/>
    <mergeCell ref="J52:K52"/>
    <mergeCell ref="B53:E53"/>
    <mergeCell ref="H53:I53"/>
    <mergeCell ref="B49:E49"/>
    <mergeCell ref="H49:I49"/>
    <mergeCell ref="J49:K49"/>
    <mergeCell ref="B50:E50"/>
    <mergeCell ref="H50:I50"/>
    <mergeCell ref="J50:K50"/>
    <mergeCell ref="B47:E47"/>
    <mergeCell ref="H47:I47"/>
    <mergeCell ref="J47:K47"/>
    <mergeCell ref="M47:P47"/>
    <mergeCell ref="B48:E48"/>
    <mergeCell ref="H48:I48"/>
    <mergeCell ref="J48:K48"/>
    <mergeCell ref="M48:P48"/>
    <mergeCell ref="B45:E45"/>
    <mergeCell ref="H45:I45"/>
    <mergeCell ref="J45:K45"/>
    <mergeCell ref="B46:E46"/>
    <mergeCell ref="H46:I46"/>
    <mergeCell ref="J46:K46"/>
    <mergeCell ref="M42:P42"/>
    <mergeCell ref="B43:E43"/>
    <mergeCell ref="H43:I43"/>
    <mergeCell ref="J43:K43"/>
    <mergeCell ref="M43:P43"/>
    <mergeCell ref="B44:E44"/>
    <mergeCell ref="H44:I44"/>
    <mergeCell ref="J44:K44"/>
    <mergeCell ref="B41:E41"/>
    <mergeCell ref="H41:I41"/>
    <mergeCell ref="J41:K41"/>
    <mergeCell ref="B42:E42"/>
    <mergeCell ref="H42:I42"/>
    <mergeCell ref="J42:K42"/>
    <mergeCell ref="B39:E39"/>
    <mergeCell ref="H39:I39"/>
    <mergeCell ref="J39:K39"/>
    <mergeCell ref="B40:E40"/>
    <mergeCell ref="H40:I40"/>
    <mergeCell ref="J40:K40"/>
    <mergeCell ref="B37:E37"/>
    <mergeCell ref="H37:I37"/>
    <mergeCell ref="J37:K37"/>
    <mergeCell ref="M37:P37"/>
    <mergeCell ref="B38:E38"/>
    <mergeCell ref="H38:I38"/>
    <mergeCell ref="J38:K38"/>
    <mergeCell ref="M38:P38"/>
    <mergeCell ref="B35:E35"/>
    <mergeCell ref="H35:I35"/>
    <mergeCell ref="J35:K35"/>
    <mergeCell ref="M35:P35"/>
    <mergeCell ref="B36:E36"/>
    <mergeCell ref="H36:I36"/>
    <mergeCell ref="J36:K36"/>
    <mergeCell ref="B34:E34"/>
    <mergeCell ref="H34:I34"/>
    <mergeCell ref="J34:K34"/>
    <mergeCell ref="P30:P31"/>
    <mergeCell ref="B31:E31"/>
    <mergeCell ref="H31:I31"/>
    <mergeCell ref="J31:K31"/>
    <mergeCell ref="B32:E32"/>
    <mergeCell ref="H32:I32"/>
    <mergeCell ref="J32:K32"/>
    <mergeCell ref="M32:M33"/>
    <mergeCell ref="N32:N33"/>
    <mergeCell ref="O32:O33"/>
    <mergeCell ref="B30:E30"/>
    <mergeCell ref="H30:I30"/>
    <mergeCell ref="J30:K30"/>
    <mergeCell ref="M30:M31"/>
    <mergeCell ref="N30:N31"/>
    <mergeCell ref="O30:O31"/>
    <mergeCell ref="P32:P33"/>
    <mergeCell ref="B33:E33"/>
    <mergeCell ref="H33:I33"/>
    <mergeCell ref="J33:K33"/>
    <mergeCell ref="B28:E28"/>
    <mergeCell ref="H28:I28"/>
    <mergeCell ref="J28:K28"/>
    <mergeCell ref="M28:M29"/>
    <mergeCell ref="N28:N29"/>
    <mergeCell ref="O28:O29"/>
    <mergeCell ref="P28:P29"/>
    <mergeCell ref="B29:E29"/>
    <mergeCell ref="H29:I29"/>
    <mergeCell ref="J29:K29"/>
    <mergeCell ref="P24:P25"/>
    <mergeCell ref="B25:E25"/>
    <mergeCell ref="H25:I25"/>
    <mergeCell ref="J25:K25"/>
    <mergeCell ref="B26:E26"/>
    <mergeCell ref="H26:I26"/>
    <mergeCell ref="J26:K26"/>
    <mergeCell ref="M26:M27"/>
    <mergeCell ref="N26:N27"/>
    <mergeCell ref="O26:O27"/>
    <mergeCell ref="B24:E24"/>
    <mergeCell ref="H24:I24"/>
    <mergeCell ref="J24:K24"/>
    <mergeCell ref="M24:M25"/>
    <mergeCell ref="N24:N25"/>
    <mergeCell ref="O24:O25"/>
    <mergeCell ref="P26:P27"/>
    <mergeCell ref="B27:E27"/>
    <mergeCell ref="H27:I27"/>
    <mergeCell ref="J27:K27"/>
    <mergeCell ref="B23:E23"/>
    <mergeCell ref="H23:I23"/>
    <mergeCell ref="J23:K23"/>
    <mergeCell ref="P19:P20"/>
    <mergeCell ref="B20:E20"/>
    <mergeCell ref="H20:I20"/>
    <mergeCell ref="J20:K20"/>
    <mergeCell ref="B21:E21"/>
    <mergeCell ref="H21:I21"/>
    <mergeCell ref="J21:K21"/>
    <mergeCell ref="B19:E19"/>
    <mergeCell ref="H19:I19"/>
    <mergeCell ref="J19:K19"/>
    <mergeCell ref="M19:M20"/>
    <mergeCell ref="N19:N20"/>
    <mergeCell ref="O19:O20"/>
    <mergeCell ref="B22:E22"/>
    <mergeCell ref="H22:I22"/>
    <mergeCell ref="J22:K22"/>
    <mergeCell ref="M22:P22"/>
    <mergeCell ref="P15:P16"/>
    <mergeCell ref="B16:E16"/>
    <mergeCell ref="H16:I16"/>
    <mergeCell ref="J16:K16"/>
    <mergeCell ref="B17:E17"/>
    <mergeCell ref="H17:I17"/>
    <mergeCell ref="J17:K17"/>
    <mergeCell ref="M17:M18"/>
    <mergeCell ref="N17:N18"/>
    <mergeCell ref="O17:O18"/>
    <mergeCell ref="B15:E15"/>
    <mergeCell ref="H15:I15"/>
    <mergeCell ref="J15:K15"/>
    <mergeCell ref="M15:M16"/>
    <mergeCell ref="N15:N16"/>
    <mergeCell ref="O15:O16"/>
    <mergeCell ref="P17:P18"/>
    <mergeCell ref="B18:E18"/>
    <mergeCell ref="H18:I18"/>
    <mergeCell ref="J18:K18"/>
    <mergeCell ref="B14:E14"/>
    <mergeCell ref="H14:I14"/>
    <mergeCell ref="J14:K14"/>
    <mergeCell ref="A7:B7"/>
    <mergeCell ref="C7:H7"/>
    <mergeCell ref="L7:P7"/>
    <mergeCell ref="A9:A11"/>
    <mergeCell ref="B9:E11"/>
    <mergeCell ref="F9:F11"/>
    <mergeCell ref="G9:G11"/>
    <mergeCell ref="H9:K9"/>
    <mergeCell ref="H10:I11"/>
    <mergeCell ref="J10:K11"/>
    <mergeCell ref="A1:P1"/>
    <mergeCell ref="A2:P2"/>
    <mergeCell ref="E3:H3"/>
    <mergeCell ref="J3:K3"/>
    <mergeCell ref="A5:B5"/>
    <mergeCell ref="E5:F5"/>
    <mergeCell ref="G5:H5"/>
    <mergeCell ref="J5:K5"/>
    <mergeCell ref="B13:E13"/>
    <mergeCell ref="H13:I13"/>
    <mergeCell ref="J13:K13"/>
    <mergeCell ref="M13:P13"/>
    <mergeCell ref="C5:D5"/>
  </mergeCells>
  <pageMargins left="0.17" right="0.16" top="0.18" bottom="0.23" header="0.17" footer="0.17"/>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W36"/>
  <sheetViews>
    <sheetView showGridLines="0" topLeftCell="A16" zoomScale="90" zoomScaleNormal="90" workbookViewId="0">
      <selection activeCell="C30" sqref="C30"/>
    </sheetView>
  </sheetViews>
  <sheetFormatPr defaultColWidth="10.28515625" defaultRowHeight="16.5"/>
  <cols>
    <col min="1" max="1" width="4.140625" style="112" customWidth="1"/>
    <col min="2" max="2" width="17.140625" style="112" customWidth="1"/>
    <col min="3" max="3" width="7.42578125" style="112" customWidth="1"/>
    <col min="4" max="4" width="8.85546875" style="112" customWidth="1"/>
    <col min="5" max="5" width="8.28515625" style="112" customWidth="1"/>
    <col min="6" max="6" width="6.85546875" style="112" customWidth="1"/>
    <col min="7" max="7" width="8.85546875" style="112" customWidth="1"/>
    <col min="8" max="8" width="7.7109375" style="112" customWidth="1"/>
    <col min="9" max="9" width="6.5703125" style="112" customWidth="1"/>
    <col min="10" max="10" width="9" style="112" customWidth="1"/>
    <col min="11" max="11" width="7.42578125" style="112" customWidth="1"/>
    <col min="12" max="12" width="6.140625" style="112" customWidth="1"/>
    <col min="13" max="13" width="8.85546875" style="112" customWidth="1"/>
    <col min="14" max="14" width="7.140625" style="112" customWidth="1"/>
    <col min="15" max="15" width="6.42578125" style="112" customWidth="1"/>
    <col min="16" max="16" width="9" style="112" customWidth="1"/>
    <col min="17" max="17" width="7.5703125" style="112" customWidth="1"/>
    <col min="18" max="18" width="7" style="112" customWidth="1"/>
    <col min="19" max="19" width="8.42578125" style="112" customWidth="1"/>
    <col min="20" max="20" width="8.85546875" style="112" customWidth="1"/>
    <col min="21" max="21" width="7.28515625" style="112" customWidth="1"/>
    <col min="22" max="22" width="9" style="112" customWidth="1"/>
    <col min="23" max="23" width="9.140625" style="112" customWidth="1"/>
    <col min="24" max="16384" width="10.28515625" style="112"/>
  </cols>
  <sheetData>
    <row r="1" spans="1:23" ht="23.25" customHeight="1">
      <c r="A1" s="841" t="s">
        <v>198</v>
      </c>
      <c r="B1" s="841"/>
      <c r="C1" s="841"/>
      <c r="D1" s="841"/>
      <c r="E1" s="841"/>
      <c r="F1" s="841"/>
      <c r="G1" s="841"/>
      <c r="H1" s="841"/>
      <c r="I1" s="841"/>
      <c r="J1" s="841"/>
      <c r="K1" s="841"/>
      <c r="L1" s="841"/>
      <c r="M1" s="841"/>
      <c r="N1" s="841"/>
      <c r="O1" s="841"/>
      <c r="P1" s="841"/>
      <c r="Q1" s="841"/>
      <c r="R1" s="841"/>
      <c r="S1" s="841"/>
      <c r="T1" s="841"/>
      <c r="U1" s="841"/>
      <c r="V1" s="841"/>
      <c r="W1" s="841"/>
    </row>
    <row r="2" spans="1:23" ht="24" customHeight="1">
      <c r="A2" s="841" t="s">
        <v>197</v>
      </c>
      <c r="B2" s="841"/>
      <c r="C2" s="841"/>
      <c r="D2" s="841"/>
      <c r="E2" s="841"/>
      <c r="F2" s="841"/>
      <c r="G2" s="841"/>
      <c r="H2" s="841"/>
      <c r="I2" s="841"/>
      <c r="J2" s="841"/>
      <c r="K2" s="841"/>
      <c r="L2" s="841"/>
      <c r="M2" s="841"/>
      <c r="N2" s="841"/>
      <c r="O2" s="841"/>
      <c r="P2" s="841"/>
      <c r="Q2" s="841"/>
      <c r="R2" s="841"/>
      <c r="S2" s="841"/>
      <c r="T2" s="841"/>
      <c r="U2" s="841"/>
      <c r="V2" s="841"/>
      <c r="W2" s="841"/>
    </row>
    <row r="3" spans="1:23" ht="13.5" customHeight="1">
      <c r="A3" s="840" t="s">
        <v>259</v>
      </c>
      <c r="B3" s="840"/>
      <c r="C3" s="840"/>
      <c r="D3" s="840"/>
      <c r="E3" s="840"/>
      <c r="F3" s="840"/>
      <c r="G3" s="840"/>
      <c r="H3" s="840"/>
      <c r="I3" s="840"/>
      <c r="J3" s="840"/>
      <c r="K3" s="840"/>
      <c r="L3" s="840"/>
      <c r="M3" s="840"/>
      <c r="N3" s="840"/>
      <c r="O3" s="840"/>
      <c r="P3" s="840"/>
      <c r="Q3" s="840"/>
      <c r="R3" s="840"/>
      <c r="S3" s="840"/>
      <c r="T3" s="840"/>
      <c r="U3" s="840"/>
      <c r="V3" s="840"/>
      <c r="W3" s="840"/>
    </row>
    <row r="4" spans="1:23" ht="13.5" customHeight="1">
      <c r="A4" s="840"/>
      <c r="B4" s="840"/>
      <c r="C4" s="840"/>
      <c r="D4" s="840"/>
      <c r="E4" s="840"/>
      <c r="F4" s="840"/>
      <c r="G4" s="840"/>
      <c r="H4" s="840"/>
      <c r="I4" s="840"/>
      <c r="J4" s="840"/>
      <c r="K4" s="840"/>
      <c r="L4" s="840"/>
      <c r="M4" s="840"/>
      <c r="N4" s="840"/>
      <c r="O4" s="840"/>
      <c r="P4" s="840"/>
      <c r="Q4" s="840"/>
      <c r="R4" s="840"/>
      <c r="S4" s="840"/>
      <c r="T4" s="840"/>
      <c r="U4" s="840"/>
      <c r="V4" s="840"/>
      <c r="W4" s="840"/>
    </row>
    <row r="5" spans="1:23" ht="25.5" customHeight="1">
      <c r="A5" s="221"/>
      <c r="B5" s="685" t="s">
        <v>211</v>
      </c>
      <c r="C5" s="686"/>
      <c r="D5" s="825">
        <v>309766</v>
      </c>
      <c r="E5" s="826"/>
      <c r="F5" s="827"/>
      <c r="G5" s="260"/>
      <c r="H5" s="685" t="s">
        <v>208</v>
      </c>
      <c r="I5" s="685"/>
      <c r="J5" s="825" t="s">
        <v>307</v>
      </c>
      <c r="K5" s="826"/>
      <c r="L5" s="827"/>
      <c r="M5" s="685" t="s">
        <v>209</v>
      </c>
      <c r="N5" s="685"/>
      <c r="O5" s="825" t="s">
        <v>308</v>
      </c>
      <c r="P5" s="826"/>
      <c r="Q5" s="826"/>
      <c r="R5" s="826"/>
      <c r="S5" s="827"/>
      <c r="T5" s="260"/>
      <c r="U5" s="260"/>
      <c r="V5" s="260"/>
      <c r="W5" s="260"/>
    </row>
    <row r="6" spans="1:23" ht="6.75" customHeight="1">
      <c r="A6" s="221"/>
      <c r="B6" s="260"/>
      <c r="C6" s="260"/>
      <c r="D6" s="260"/>
      <c r="E6" s="260"/>
      <c r="F6" s="260"/>
      <c r="G6" s="260"/>
      <c r="H6" s="260"/>
      <c r="I6" s="260"/>
      <c r="J6" s="260"/>
      <c r="K6" s="260"/>
      <c r="L6" s="260"/>
      <c r="M6" s="260"/>
      <c r="N6" s="260"/>
      <c r="O6" s="260"/>
      <c r="P6" s="260"/>
      <c r="Q6" s="260"/>
      <c r="R6" s="260"/>
      <c r="S6" s="260"/>
      <c r="T6" s="260"/>
      <c r="U6" s="260"/>
      <c r="V6" s="260"/>
      <c r="W6" s="260"/>
    </row>
    <row r="7" spans="1:23" ht="33" customHeight="1">
      <c r="A7" s="151"/>
      <c r="B7" s="685" t="s">
        <v>212</v>
      </c>
      <c r="C7" s="685"/>
      <c r="D7" s="828" t="s">
        <v>316</v>
      </c>
      <c r="E7" s="829"/>
      <c r="F7" s="829"/>
      <c r="G7" s="829"/>
      <c r="H7" s="829"/>
      <c r="I7" s="829"/>
      <c r="J7" s="829"/>
      <c r="K7" s="829"/>
      <c r="L7" s="830"/>
      <c r="M7" s="685" t="s">
        <v>210</v>
      </c>
      <c r="N7" s="685"/>
      <c r="O7" s="823" t="s">
        <v>317</v>
      </c>
      <c r="P7" s="683"/>
      <c r="Q7" s="683"/>
      <c r="R7" s="683"/>
      <c r="S7" s="679"/>
      <c r="T7" s="734" t="s">
        <v>207</v>
      </c>
      <c r="U7" s="686"/>
      <c r="V7" s="823" t="s">
        <v>309</v>
      </c>
      <c r="W7" s="824"/>
    </row>
    <row r="8" spans="1:23" ht="8.25" customHeight="1" thickBot="1"/>
    <row r="9" spans="1:23" ht="59.25" customHeight="1" thickBot="1">
      <c r="A9" s="836" t="s">
        <v>42</v>
      </c>
      <c r="B9" s="837"/>
      <c r="C9" s="849" t="s">
        <v>84</v>
      </c>
      <c r="D9" s="850"/>
      <c r="E9" s="850"/>
      <c r="F9" s="831" t="s">
        <v>85</v>
      </c>
      <c r="G9" s="832"/>
      <c r="H9" s="833"/>
      <c r="I9" s="831" t="s">
        <v>86</v>
      </c>
      <c r="J9" s="832"/>
      <c r="K9" s="833"/>
      <c r="L9" s="834" t="s">
        <v>87</v>
      </c>
      <c r="M9" s="832"/>
      <c r="N9" s="835"/>
      <c r="O9" s="831" t="s">
        <v>88</v>
      </c>
      <c r="P9" s="832"/>
      <c r="Q9" s="833"/>
      <c r="R9" s="834" t="s">
        <v>89</v>
      </c>
      <c r="S9" s="832"/>
      <c r="T9" s="835"/>
      <c r="U9" s="831" t="s">
        <v>4</v>
      </c>
      <c r="V9" s="832"/>
      <c r="W9" s="833"/>
    </row>
    <row r="10" spans="1:23" ht="25.5" customHeight="1" thickBot="1">
      <c r="A10" s="838"/>
      <c r="B10" s="839"/>
      <c r="C10" s="20" t="s">
        <v>7</v>
      </c>
      <c r="D10" s="21" t="s">
        <v>16</v>
      </c>
      <c r="E10" s="24" t="s">
        <v>4</v>
      </c>
      <c r="F10" s="20" t="s">
        <v>7</v>
      </c>
      <c r="G10" s="21" t="s">
        <v>16</v>
      </c>
      <c r="H10" s="22" t="s">
        <v>4</v>
      </c>
      <c r="I10" s="20" t="s">
        <v>7</v>
      </c>
      <c r="J10" s="21" t="s">
        <v>16</v>
      </c>
      <c r="K10" s="22" t="s">
        <v>4</v>
      </c>
      <c r="L10" s="23" t="s">
        <v>7</v>
      </c>
      <c r="M10" s="21" t="s">
        <v>16</v>
      </c>
      <c r="N10" s="24" t="s">
        <v>4</v>
      </c>
      <c r="O10" s="20" t="s">
        <v>7</v>
      </c>
      <c r="P10" s="21" t="s">
        <v>16</v>
      </c>
      <c r="Q10" s="22" t="s">
        <v>4</v>
      </c>
      <c r="R10" s="23" t="s">
        <v>7</v>
      </c>
      <c r="S10" s="21" t="s">
        <v>16</v>
      </c>
      <c r="T10" s="24" t="s">
        <v>4</v>
      </c>
      <c r="U10" s="20" t="s">
        <v>7</v>
      </c>
      <c r="V10" s="21" t="s">
        <v>16</v>
      </c>
      <c r="W10" s="22" t="s">
        <v>4</v>
      </c>
    </row>
    <row r="11" spans="1:23" ht="25.5" customHeight="1" thickBot="1">
      <c r="A11" s="819" t="s">
        <v>92</v>
      </c>
      <c r="B11" s="820"/>
      <c r="C11" s="25"/>
      <c r="D11" s="26"/>
      <c r="E11" s="29"/>
      <c r="F11" s="43"/>
      <c r="G11" s="300"/>
      <c r="H11" s="301"/>
      <c r="I11" s="25"/>
      <c r="J11" s="26"/>
      <c r="K11" s="27"/>
      <c r="L11" s="28"/>
      <c r="M11" s="26"/>
      <c r="N11" s="29"/>
      <c r="O11" s="25"/>
      <c r="P11" s="26"/>
      <c r="Q11" s="27"/>
      <c r="R11" s="41"/>
      <c r="S11" s="53"/>
      <c r="T11" s="42"/>
      <c r="U11" s="43"/>
      <c r="V11" s="53"/>
      <c r="W11" s="54"/>
    </row>
    <row r="12" spans="1:23" ht="26.25" customHeight="1" thickBot="1">
      <c r="A12" s="821" t="s">
        <v>231</v>
      </c>
      <c r="B12" s="822"/>
      <c r="C12" s="30"/>
      <c r="D12" s="31"/>
      <c r="E12" s="45"/>
      <c r="F12" s="302"/>
      <c r="G12" s="303"/>
      <c r="H12" s="304"/>
      <c r="I12" s="56"/>
      <c r="J12" s="57"/>
      <c r="K12" s="58"/>
      <c r="L12" s="59"/>
      <c r="M12" s="57"/>
      <c r="N12" s="60"/>
      <c r="O12" s="56"/>
      <c r="P12" s="59"/>
      <c r="Q12" s="59"/>
      <c r="R12" s="59"/>
      <c r="S12" s="57"/>
      <c r="T12" s="60"/>
      <c r="U12" s="56"/>
      <c r="V12" s="57"/>
      <c r="W12" s="58"/>
    </row>
    <row r="13" spans="1:23" ht="26.25" customHeight="1" thickBot="1">
      <c r="A13" s="821" t="s">
        <v>93</v>
      </c>
      <c r="B13" s="822"/>
      <c r="C13" s="30"/>
      <c r="D13" s="31"/>
      <c r="E13" s="45"/>
      <c r="F13" s="302"/>
      <c r="G13" s="303"/>
      <c r="H13" s="304"/>
      <c r="I13" s="56"/>
      <c r="J13" s="57"/>
      <c r="K13" s="58"/>
      <c r="L13" s="59"/>
      <c r="M13" s="57"/>
      <c r="N13" s="60"/>
      <c r="O13" s="56"/>
      <c r="P13" s="59"/>
      <c r="Q13" s="55"/>
      <c r="R13" s="59"/>
      <c r="S13" s="57"/>
      <c r="T13" s="60"/>
      <c r="U13" s="56"/>
      <c r="V13" s="57"/>
      <c r="W13" s="58"/>
    </row>
    <row r="14" spans="1:23" ht="21.75" customHeight="1" thickBot="1">
      <c r="A14" s="46" t="s">
        <v>163</v>
      </c>
      <c r="B14" s="47"/>
      <c r="C14" s="20" t="s">
        <v>7</v>
      </c>
      <c r="D14" s="21" t="s">
        <v>16</v>
      </c>
      <c r="E14" s="22" t="s">
        <v>4</v>
      </c>
      <c r="F14" s="23" t="s">
        <v>7</v>
      </c>
      <c r="G14" s="21" t="s">
        <v>16</v>
      </c>
      <c r="H14" s="24" t="s">
        <v>4</v>
      </c>
      <c r="I14" s="20" t="s">
        <v>7</v>
      </c>
      <c r="J14" s="21" t="s">
        <v>16</v>
      </c>
      <c r="K14" s="22" t="s">
        <v>4</v>
      </c>
      <c r="L14" s="23" t="s">
        <v>7</v>
      </c>
      <c r="M14" s="21" t="s">
        <v>16</v>
      </c>
      <c r="N14" s="24" t="s">
        <v>4</v>
      </c>
      <c r="O14" s="20" t="s">
        <v>7</v>
      </c>
      <c r="P14" s="21" t="s">
        <v>16</v>
      </c>
      <c r="Q14" s="22" t="s">
        <v>4</v>
      </c>
      <c r="R14" s="23" t="s">
        <v>7</v>
      </c>
      <c r="S14" s="21" t="s">
        <v>16</v>
      </c>
      <c r="T14" s="24" t="s">
        <v>4</v>
      </c>
      <c r="U14" s="20" t="s">
        <v>7</v>
      </c>
      <c r="V14" s="21" t="s">
        <v>16</v>
      </c>
      <c r="W14" s="22" t="s">
        <v>4</v>
      </c>
    </row>
    <row r="15" spans="1:23" ht="15" customHeight="1">
      <c r="A15" s="530" t="s">
        <v>44</v>
      </c>
      <c r="B15" s="531"/>
      <c r="C15" s="845"/>
      <c r="D15" s="846"/>
      <c r="E15" s="847"/>
      <c r="F15" s="853"/>
      <c r="G15" s="855"/>
      <c r="H15" s="856"/>
      <c r="I15" s="845"/>
      <c r="J15" s="846"/>
      <c r="K15" s="847"/>
      <c r="L15" s="851"/>
      <c r="M15" s="846"/>
      <c r="N15" s="852"/>
      <c r="O15" s="845"/>
      <c r="P15" s="846"/>
      <c r="Q15" s="847"/>
      <c r="R15" s="851"/>
      <c r="S15" s="846"/>
      <c r="T15" s="852"/>
      <c r="U15" s="845"/>
      <c r="V15" s="846"/>
      <c r="W15" s="847"/>
    </row>
    <row r="16" spans="1:23" ht="21" customHeight="1">
      <c r="A16" s="844"/>
      <c r="B16" s="514"/>
      <c r="C16" s="779"/>
      <c r="D16" s="781"/>
      <c r="E16" s="777"/>
      <c r="F16" s="854"/>
      <c r="G16" s="776"/>
      <c r="H16" s="771"/>
      <c r="I16" s="779"/>
      <c r="J16" s="781"/>
      <c r="K16" s="777"/>
      <c r="L16" s="786"/>
      <c r="M16" s="781"/>
      <c r="N16" s="848"/>
      <c r="O16" s="779"/>
      <c r="P16" s="781"/>
      <c r="Q16" s="777"/>
      <c r="R16" s="786"/>
      <c r="S16" s="781"/>
      <c r="T16" s="848"/>
      <c r="U16" s="779"/>
      <c r="V16" s="781"/>
      <c r="W16" s="777"/>
    </row>
    <row r="17" spans="1:23">
      <c r="A17" s="857" t="s">
        <v>51</v>
      </c>
      <c r="B17" s="858"/>
      <c r="C17" s="779"/>
      <c r="D17" s="781"/>
      <c r="E17" s="777"/>
      <c r="F17" s="786"/>
      <c r="G17" s="781"/>
      <c r="H17" s="848"/>
      <c r="I17" s="779"/>
      <c r="J17" s="781"/>
      <c r="K17" s="777"/>
      <c r="L17" s="786"/>
      <c r="M17" s="781"/>
      <c r="N17" s="848"/>
      <c r="O17" s="779"/>
      <c r="P17" s="781"/>
      <c r="Q17" s="777"/>
      <c r="R17" s="786"/>
      <c r="S17" s="781"/>
      <c r="T17" s="848"/>
      <c r="U17" s="779"/>
      <c r="V17" s="781"/>
      <c r="W17" s="777"/>
    </row>
    <row r="18" spans="1:23" ht="23.25" customHeight="1">
      <c r="A18" s="857"/>
      <c r="B18" s="858"/>
      <c r="C18" s="779"/>
      <c r="D18" s="781"/>
      <c r="E18" s="777"/>
      <c r="F18" s="786"/>
      <c r="G18" s="781"/>
      <c r="H18" s="848"/>
      <c r="I18" s="779"/>
      <c r="J18" s="781"/>
      <c r="K18" s="777"/>
      <c r="L18" s="786"/>
      <c r="M18" s="781"/>
      <c r="N18" s="848"/>
      <c r="O18" s="779"/>
      <c r="P18" s="781"/>
      <c r="Q18" s="777"/>
      <c r="R18" s="786"/>
      <c r="S18" s="781"/>
      <c r="T18" s="848"/>
      <c r="U18" s="779"/>
      <c r="V18" s="781"/>
      <c r="W18" s="777"/>
    </row>
    <row r="19" spans="1:23">
      <c r="A19" s="857" t="s">
        <v>45</v>
      </c>
      <c r="B19" s="858"/>
      <c r="C19" s="779"/>
      <c r="D19" s="781"/>
      <c r="E19" s="777"/>
      <c r="F19" s="786"/>
      <c r="G19" s="781"/>
      <c r="H19" s="848"/>
      <c r="I19" s="779"/>
      <c r="J19" s="781"/>
      <c r="K19" s="777"/>
      <c r="L19" s="786"/>
      <c r="M19" s="781"/>
      <c r="N19" s="848"/>
      <c r="O19" s="779"/>
      <c r="P19" s="781"/>
      <c r="Q19" s="777"/>
      <c r="R19" s="786"/>
      <c r="S19" s="781"/>
      <c r="T19" s="848"/>
      <c r="U19" s="779"/>
      <c r="V19" s="781"/>
      <c r="W19" s="777"/>
    </row>
    <row r="20" spans="1:23">
      <c r="A20" s="857"/>
      <c r="B20" s="858"/>
      <c r="C20" s="779"/>
      <c r="D20" s="781"/>
      <c r="E20" s="777"/>
      <c r="F20" s="786"/>
      <c r="G20" s="781"/>
      <c r="H20" s="848"/>
      <c r="I20" s="779"/>
      <c r="J20" s="781"/>
      <c r="K20" s="777"/>
      <c r="L20" s="786"/>
      <c r="M20" s="781"/>
      <c r="N20" s="848"/>
      <c r="O20" s="779"/>
      <c r="P20" s="781"/>
      <c r="Q20" s="777"/>
      <c r="R20" s="786"/>
      <c r="S20" s="781"/>
      <c r="T20" s="848"/>
      <c r="U20" s="779"/>
      <c r="V20" s="781"/>
      <c r="W20" s="777"/>
    </row>
    <row r="21" spans="1:23" ht="26.25" customHeight="1">
      <c r="A21" s="857"/>
      <c r="B21" s="858"/>
      <c r="C21" s="779"/>
      <c r="D21" s="781"/>
      <c r="E21" s="777"/>
      <c r="F21" s="786"/>
      <c r="G21" s="781"/>
      <c r="H21" s="848"/>
      <c r="I21" s="779"/>
      <c r="J21" s="781"/>
      <c r="K21" s="777"/>
      <c r="L21" s="786"/>
      <c r="M21" s="781"/>
      <c r="N21" s="848"/>
      <c r="O21" s="779"/>
      <c r="P21" s="781"/>
      <c r="Q21" s="777"/>
      <c r="R21" s="786"/>
      <c r="S21" s="781"/>
      <c r="T21" s="848"/>
      <c r="U21" s="779"/>
      <c r="V21" s="781"/>
      <c r="W21" s="777"/>
    </row>
    <row r="22" spans="1:23">
      <c r="A22" s="857" t="s">
        <v>52</v>
      </c>
      <c r="B22" s="858"/>
      <c r="C22" s="779"/>
      <c r="D22" s="781"/>
      <c r="E22" s="777"/>
      <c r="F22" s="786"/>
      <c r="G22" s="781"/>
      <c r="H22" s="848"/>
      <c r="I22" s="779"/>
      <c r="J22" s="781"/>
      <c r="K22" s="777"/>
      <c r="L22" s="786"/>
      <c r="M22" s="781"/>
      <c r="N22" s="848"/>
      <c r="O22" s="779"/>
      <c r="P22" s="781"/>
      <c r="Q22" s="777"/>
      <c r="R22" s="786"/>
      <c r="S22" s="781"/>
      <c r="T22" s="848"/>
      <c r="U22" s="779"/>
      <c r="V22" s="781"/>
      <c r="W22" s="777"/>
    </row>
    <row r="23" spans="1:23" ht="27" customHeight="1">
      <c r="A23" s="857"/>
      <c r="B23" s="858"/>
      <c r="C23" s="779"/>
      <c r="D23" s="781"/>
      <c r="E23" s="777"/>
      <c r="F23" s="786"/>
      <c r="G23" s="781"/>
      <c r="H23" s="848"/>
      <c r="I23" s="779"/>
      <c r="J23" s="781"/>
      <c r="K23" s="777"/>
      <c r="L23" s="786"/>
      <c r="M23" s="781"/>
      <c r="N23" s="848"/>
      <c r="O23" s="779"/>
      <c r="P23" s="781"/>
      <c r="Q23" s="777"/>
      <c r="R23" s="786"/>
      <c r="S23" s="781"/>
      <c r="T23" s="848"/>
      <c r="U23" s="779"/>
      <c r="V23" s="781"/>
      <c r="W23" s="777"/>
    </row>
    <row r="24" spans="1:23">
      <c r="A24" s="857" t="s">
        <v>53</v>
      </c>
      <c r="B24" s="858"/>
      <c r="C24" s="779"/>
      <c r="D24" s="781"/>
      <c r="E24" s="777"/>
      <c r="F24" s="786"/>
      <c r="G24" s="781"/>
      <c r="H24" s="848"/>
      <c r="I24" s="779"/>
      <c r="J24" s="781"/>
      <c r="K24" s="777"/>
      <c r="L24" s="786"/>
      <c r="M24" s="781"/>
      <c r="N24" s="848"/>
      <c r="O24" s="779"/>
      <c r="P24" s="781"/>
      <c r="Q24" s="777"/>
      <c r="R24" s="786"/>
      <c r="S24" s="781"/>
      <c r="T24" s="848"/>
      <c r="U24" s="779"/>
      <c r="V24" s="781"/>
      <c r="W24" s="777"/>
    </row>
    <row r="25" spans="1:23" ht="28.5" customHeight="1">
      <c r="A25" s="862"/>
      <c r="B25" s="863"/>
      <c r="C25" s="861"/>
      <c r="D25" s="775"/>
      <c r="E25" s="770"/>
      <c r="F25" s="859"/>
      <c r="G25" s="775"/>
      <c r="H25" s="860"/>
      <c r="I25" s="861"/>
      <c r="J25" s="775"/>
      <c r="K25" s="770"/>
      <c r="L25" s="859"/>
      <c r="M25" s="775"/>
      <c r="N25" s="860"/>
      <c r="O25" s="861"/>
      <c r="P25" s="775"/>
      <c r="Q25" s="770"/>
      <c r="R25" s="859"/>
      <c r="S25" s="775"/>
      <c r="T25" s="860"/>
      <c r="U25" s="861"/>
      <c r="V25" s="775"/>
      <c r="W25" s="770"/>
    </row>
    <row r="26" spans="1:23" ht="36" customHeight="1" thickBot="1">
      <c r="A26" s="842" t="s">
        <v>4</v>
      </c>
      <c r="B26" s="843"/>
      <c r="C26" s="222"/>
      <c r="D26" s="223"/>
      <c r="E26" s="224"/>
      <c r="F26" s="225"/>
      <c r="G26" s="223"/>
      <c r="H26" s="226"/>
      <c r="I26" s="222"/>
      <c r="J26" s="223"/>
      <c r="K26" s="224"/>
      <c r="L26" s="225"/>
      <c r="M26" s="223"/>
      <c r="N26" s="226"/>
      <c r="O26" s="222"/>
      <c r="P26" s="223"/>
      <c r="Q26" s="224"/>
      <c r="R26" s="225"/>
      <c r="S26" s="223"/>
      <c r="T26" s="226"/>
      <c r="U26" s="222"/>
      <c r="V26" s="223"/>
      <c r="W26" s="224"/>
    </row>
    <row r="30" spans="1:23">
      <c r="A30" s="112" t="s">
        <v>158</v>
      </c>
      <c r="G30" s="112" t="s">
        <v>55</v>
      </c>
      <c r="N30" s="112" t="s">
        <v>56</v>
      </c>
    </row>
    <row r="31" spans="1:23">
      <c r="C31" s="38"/>
      <c r="D31" s="38" t="s">
        <v>57</v>
      </c>
      <c r="E31" s="38"/>
      <c r="J31" s="289" t="s">
        <v>300</v>
      </c>
      <c r="K31" s="38"/>
      <c r="L31" s="38"/>
      <c r="P31" s="38"/>
      <c r="Q31" s="38" t="s">
        <v>58</v>
      </c>
      <c r="R31" s="38"/>
      <c r="S31" s="38"/>
      <c r="T31" s="38"/>
      <c r="U31" s="38"/>
    </row>
    <row r="32" spans="1:23">
      <c r="A32" s="109" t="s">
        <v>63</v>
      </c>
    </row>
    <row r="33" spans="2:23" ht="15.75" customHeight="1">
      <c r="B33" s="808" t="s">
        <v>90</v>
      </c>
      <c r="C33" s="808"/>
      <c r="D33" s="808"/>
      <c r="E33" s="808"/>
      <c r="F33" s="808"/>
      <c r="G33" s="808"/>
      <c r="H33" s="808"/>
      <c r="I33" s="808"/>
      <c r="J33" s="808"/>
      <c r="K33" s="808"/>
      <c r="L33" s="808"/>
      <c r="M33" s="808"/>
      <c r="N33" s="808"/>
      <c r="O33" s="808"/>
      <c r="P33" s="808"/>
      <c r="Q33" s="808"/>
      <c r="R33" s="808"/>
      <c r="S33" s="808"/>
      <c r="T33" s="808"/>
      <c r="U33" s="808"/>
      <c r="V33" s="808"/>
      <c r="W33" s="808"/>
    </row>
    <row r="34" spans="2:23" ht="15.75" customHeight="1">
      <c r="B34" s="165" t="s">
        <v>91</v>
      </c>
      <c r="C34" s="165"/>
      <c r="D34" s="165"/>
      <c r="E34" s="165"/>
      <c r="F34" s="165"/>
      <c r="G34" s="165"/>
      <c r="H34" s="165"/>
      <c r="I34" s="165"/>
      <c r="J34" s="165"/>
      <c r="K34" s="165"/>
      <c r="L34" s="165"/>
      <c r="M34" s="165"/>
      <c r="N34" s="165"/>
      <c r="O34" s="165"/>
      <c r="P34" s="165"/>
      <c r="Q34" s="165"/>
      <c r="R34" s="165"/>
      <c r="S34" s="165"/>
      <c r="T34" s="165"/>
      <c r="U34" s="165"/>
      <c r="V34" s="165"/>
      <c r="W34" s="165"/>
    </row>
    <row r="35" spans="2:23">
      <c r="B35" s="112" t="s">
        <v>54</v>
      </c>
    </row>
    <row r="36" spans="2:23">
      <c r="B36" s="112" t="s">
        <v>299</v>
      </c>
    </row>
  </sheetData>
  <mergeCells count="139">
    <mergeCell ref="B33:W33"/>
    <mergeCell ref="T22:T23"/>
    <mergeCell ref="U22:U23"/>
    <mergeCell ref="V22:V23"/>
    <mergeCell ref="T24:T25"/>
    <mergeCell ref="U24:U25"/>
    <mergeCell ref="V24:V25"/>
    <mergeCell ref="W24:W25"/>
    <mergeCell ref="N24:N25"/>
    <mergeCell ref="O24:O25"/>
    <mergeCell ref="P24:P25"/>
    <mergeCell ref="Q24:Q25"/>
    <mergeCell ref="R24:R25"/>
    <mergeCell ref="S24:S25"/>
    <mergeCell ref="W22:W23"/>
    <mergeCell ref="Q22:Q23"/>
    <mergeCell ref="R22:R23"/>
    <mergeCell ref="S22:S23"/>
    <mergeCell ref="A24:B25"/>
    <mergeCell ref="C24:C25"/>
    <mergeCell ref="D24:D25"/>
    <mergeCell ref="P22:P23"/>
    <mergeCell ref="H22:H23"/>
    <mergeCell ref="I22:I23"/>
    <mergeCell ref="J22:J23"/>
    <mergeCell ref="K22:K23"/>
    <mergeCell ref="L22:L23"/>
    <mergeCell ref="M22:M23"/>
    <mergeCell ref="G24:G25"/>
    <mergeCell ref="H24:H25"/>
    <mergeCell ref="I24:I25"/>
    <mergeCell ref="J24:J25"/>
    <mergeCell ref="K24:K25"/>
    <mergeCell ref="L24:L25"/>
    <mergeCell ref="M24:M25"/>
    <mergeCell ref="N22:N23"/>
    <mergeCell ref="O22:O23"/>
    <mergeCell ref="E24:E25"/>
    <mergeCell ref="F24:F25"/>
    <mergeCell ref="U19:U21"/>
    <mergeCell ref="V19:V21"/>
    <mergeCell ref="W19:W21"/>
    <mergeCell ref="A22:B23"/>
    <mergeCell ref="C22:C23"/>
    <mergeCell ref="D22:D23"/>
    <mergeCell ref="E22:E23"/>
    <mergeCell ref="F22:F23"/>
    <mergeCell ref="G22:G23"/>
    <mergeCell ref="N19:N21"/>
    <mergeCell ref="O19:O21"/>
    <mergeCell ref="P19:P21"/>
    <mergeCell ref="Q19:Q21"/>
    <mergeCell ref="R19:R21"/>
    <mergeCell ref="S19:S21"/>
    <mergeCell ref="H19:H21"/>
    <mergeCell ref="I19:I21"/>
    <mergeCell ref="J19:J21"/>
    <mergeCell ref="K19:K21"/>
    <mergeCell ref="L19:L21"/>
    <mergeCell ref="R15:R16"/>
    <mergeCell ref="S15:S16"/>
    <mergeCell ref="T15:T16"/>
    <mergeCell ref="T19:T21"/>
    <mergeCell ref="A19:B21"/>
    <mergeCell ref="C19:C21"/>
    <mergeCell ref="D19:D21"/>
    <mergeCell ref="E19:E21"/>
    <mergeCell ref="F19:F21"/>
    <mergeCell ref="G19:G21"/>
    <mergeCell ref="N17:N18"/>
    <mergeCell ref="O17:O18"/>
    <mergeCell ref="P17:P18"/>
    <mergeCell ref="H17:H18"/>
    <mergeCell ref="I17:I18"/>
    <mergeCell ref="J17:J18"/>
    <mergeCell ref="K17:K18"/>
    <mergeCell ref="L17:L18"/>
    <mergeCell ref="A17:B18"/>
    <mergeCell ref="C17:C18"/>
    <mergeCell ref="Q17:Q18"/>
    <mergeCell ref="R17:R18"/>
    <mergeCell ref="S17:S18"/>
    <mergeCell ref="M19:M21"/>
    <mergeCell ref="M15:M16"/>
    <mergeCell ref="N15:N16"/>
    <mergeCell ref="O15:O16"/>
    <mergeCell ref="P15:P16"/>
    <mergeCell ref="Q15:Q16"/>
    <mergeCell ref="F15:F16"/>
    <mergeCell ref="G15:G16"/>
    <mergeCell ref="H15:H16"/>
    <mergeCell ref="I15:I16"/>
    <mergeCell ref="J15:J16"/>
    <mergeCell ref="K15:K16"/>
    <mergeCell ref="A4:W4"/>
    <mergeCell ref="A1:W1"/>
    <mergeCell ref="A3:W3"/>
    <mergeCell ref="A12:B12"/>
    <mergeCell ref="A26:B26"/>
    <mergeCell ref="A15:B16"/>
    <mergeCell ref="C15:C16"/>
    <mergeCell ref="D15:D16"/>
    <mergeCell ref="E15:E16"/>
    <mergeCell ref="D17:D18"/>
    <mergeCell ref="E17:E18"/>
    <mergeCell ref="F17:F18"/>
    <mergeCell ref="G17:G18"/>
    <mergeCell ref="M17:M18"/>
    <mergeCell ref="U15:U16"/>
    <mergeCell ref="V15:V16"/>
    <mergeCell ref="T17:T18"/>
    <mergeCell ref="U17:U18"/>
    <mergeCell ref="V17:V18"/>
    <mergeCell ref="W17:W18"/>
    <mergeCell ref="A2:W2"/>
    <mergeCell ref="C9:E9"/>
    <mergeCell ref="W15:W16"/>
    <mergeCell ref="L15:L16"/>
    <mergeCell ref="A11:B11"/>
    <mergeCell ref="A13:B13"/>
    <mergeCell ref="T7:U7"/>
    <mergeCell ref="V7:W7"/>
    <mergeCell ref="O7:S7"/>
    <mergeCell ref="J5:L5"/>
    <mergeCell ref="D5:F5"/>
    <mergeCell ref="D7:L7"/>
    <mergeCell ref="B7:C7"/>
    <mergeCell ref="B5:C5"/>
    <mergeCell ref="H5:I5"/>
    <mergeCell ref="M5:N5"/>
    <mergeCell ref="O5:S5"/>
    <mergeCell ref="M7:N7"/>
    <mergeCell ref="F9:H9"/>
    <mergeCell ref="I9:K9"/>
    <mergeCell ref="L9:N9"/>
    <mergeCell ref="O9:Q9"/>
    <mergeCell ref="R9:T9"/>
    <mergeCell ref="U9:W9"/>
    <mergeCell ref="A9:B10"/>
  </mergeCells>
  <pageMargins left="0.19" right="0.16" top="0.13" bottom="0.28999999999999998" header="0.23" footer="0.25"/>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S81"/>
  <sheetViews>
    <sheetView showGridLines="0" tabSelected="1" topLeftCell="F7" workbookViewId="0">
      <selection activeCell="P82" sqref="P82"/>
    </sheetView>
  </sheetViews>
  <sheetFormatPr defaultRowHeight="16.5"/>
  <cols>
    <col min="1" max="1" width="9.28515625" style="32" customWidth="1"/>
    <col min="2" max="2" width="25.140625" style="32" customWidth="1"/>
    <col min="3" max="3" width="5.5703125" style="32" customWidth="1"/>
    <col min="4" max="4" width="8" style="32" customWidth="1"/>
    <col min="5" max="5" width="1" style="32" customWidth="1"/>
    <col min="6" max="6" width="12" style="32" customWidth="1"/>
    <col min="7" max="7" width="11.7109375" style="32" customWidth="1"/>
    <col min="8" max="8" width="13" style="32" customWidth="1"/>
    <col min="9" max="9" width="12.28515625" style="32" customWidth="1"/>
    <col min="10" max="10" width="1.42578125" style="32" customWidth="1"/>
    <col min="11" max="11" width="6.5703125" style="32" customWidth="1"/>
    <col min="12" max="12" width="3.7109375" style="32" customWidth="1"/>
    <col min="13" max="13" width="18.140625" style="32" customWidth="1"/>
    <col min="14" max="15" width="7.140625" style="32" customWidth="1"/>
    <col min="16" max="16" width="6.85546875" style="32" customWidth="1"/>
    <col min="17" max="17" width="10.42578125" style="32" customWidth="1"/>
    <col min="18" max="18" width="8" style="32" customWidth="1"/>
    <col min="19" max="19" width="7.85546875" style="32" customWidth="1"/>
    <col min="20" max="16384" width="9.140625" style="32"/>
  </cols>
  <sheetData>
    <row r="1" spans="1:19" ht="23.25">
      <c r="A1" s="885" t="s">
        <v>187</v>
      </c>
      <c r="B1" s="885"/>
      <c r="C1" s="885"/>
      <c r="D1" s="885"/>
      <c r="E1" s="885"/>
      <c r="F1" s="885"/>
      <c r="G1" s="885"/>
      <c r="H1" s="885"/>
      <c r="I1" s="885"/>
      <c r="J1" s="885"/>
      <c r="K1" s="885"/>
      <c r="L1" s="885"/>
      <c r="M1" s="885"/>
      <c r="N1" s="885"/>
      <c r="O1" s="885"/>
      <c r="P1" s="885"/>
      <c r="Q1" s="885"/>
      <c r="R1" s="885"/>
      <c r="S1" s="885"/>
    </row>
    <row r="2" spans="1:19" ht="15" customHeight="1">
      <c r="A2" s="886" t="s">
        <v>260</v>
      </c>
      <c r="B2" s="886"/>
      <c r="C2" s="886"/>
      <c r="D2" s="886"/>
      <c r="E2" s="886"/>
      <c r="F2" s="886"/>
      <c r="G2" s="886"/>
      <c r="H2" s="886"/>
      <c r="I2" s="886"/>
      <c r="J2" s="886"/>
      <c r="K2" s="886"/>
      <c r="L2" s="886"/>
      <c r="M2" s="886"/>
      <c r="N2" s="886"/>
      <c r="O2" s="886"/>
      <c r="P2" s="886"/>
      <c r="Q2" s="886"/>
      <c r="R2" s="886"/>
      <c r="S2" s="886"/>
    </row>
    <row r="3" spans="1:19" ht="14.25" customHeight="1">
      <c r="A3" s="886" t="s">
        <v>199</v>
      </c>
      <c r="B3" s="886"/>
      <c r="C3" s="886"/>
      <c r="D3" s="886"/>
      <c r="E3" s="886"/>
      <c r="F3" s="886"/>
      <c r="G3" s="886"/>
      <c r="H3" s="886"/>
      <c r="I3" s="886"/>
      <c r="J3" s="886"/>
      <c r="K3" s="886"/>
      <c r="L3" s="886"/>
      <c r="M3" s="886"/>
      <c r="N3" s="886"/>
      <c r="O3" s="886"/>
      <c r="P3" s="886"/>
      <c r="Q3" s="886"/>
      <c r="R3" s="886"/>
      <c r="S3" s="886"/>
    </row>
    <row r="4" spans="1:19" ht="13.5" customHeight="1">
      <c r="A4" s="227"/>
      <c r="B4" s="227"/>
      <c r="C4" s="227"/>
      <c r="D4" s="227"/>
      <c r="E4" s="227"/>
      <c r="F4" s="227"/>
      <c r="G4" s="227"/>
      <c r="H4" s="227"/>
      <c r="I4" s="227"/>
      <c r="J4" s="227"/>
      <c r="K4" s="227"/>
      <c r="L4" s="227"/>
      <c r="M4" s="227"/>
      <c r="N4" s="227"/>
      <c r="O4" s="227"/>
      <c r="P4" s="227"/>
      <c r="Q4" s="227"/>
      <c r="R4" s="227"/>
      <c r="S4" s="227"/>
    </row>
    <row r="5" spans="1:19" ht="21.75" customHeight="1">
      <c r="A5" s="227"/>
      <c r="B5" s="685" t="s">
        <v>211</v>
      </c>
      <c r="C5" s="686"/>
      <c r="D5" s="896"/>
      <c r="E5" s="897"/>
      <c r="F5" s="898"/>
      <c r="G5" s="257" t="s">
        <v>208</v>
      </c>
      <c r="H5" s="258"/>
      <c r="I5" s="734" t="s">
        <v>209</v>
      </c>
      <c r="J5" s="685"/>
      <c r="K5" s="896"/>
      <c r="L5" s="897"/>
      <c r="M5" s="897"/>
      <c r="N5" s="897"/>
      <c r="O5" s="898"/>
      <c r="P5" s="259"/>
      <c r="Q5" s="259"/>
      <c r="R5" s="259"/>
      <c r="S5" s="259"/>
    </row>
    <row r="6" spans="1:19" ht="4.5" customHeight="1">
      <c r="A6" s="228"/>
      <c r="B6" s="260"/>
      <c r="C6" s="260"/>
      <c r="D6" s="228"/>
      <c r="E6" s="228"/>
      <c r="F6" s="228"/>
      <c r="G6" s="228"/>
      <c r="H6" s="228"/>
      <c r="I6" s="228"/>
      <c r="J6" s="228"/>
      <c r="K6" s="228"/>
      <c r="L6" s="228"/>
      <c r="M6" s="228"/>
      <c r="N6" s="228"/>
      <c r="O6" s="228"/>
      <c r="P6" s="228"/>
      <c r="Q6" s="228"/>
      <c r="R6" s="228"/>
      <c r="S6" s="228"/>
    </row>
    <row r="7" spans="1:19" ht="19.5" customHeight="1">
      <c r="A7" s="151"/>
      <c r="B7" s="685" t="s">
        <v>212</v>
      </c>
      <c r="C7" s="685"/>
      <c r="D7" s="731"/>
      <c r="E7" s="732"/>
      <c r="F7" s="732"/>
      <c r="G7" s="732"/>
      <c r="H7" s="733"/>
      <c r="I7" s="734" t="s">
        <v>210</v>
      </c>
      <c r="J7" s="685"/>
      <c r="K7" s="731"/>
      <c r="L7" s="732"/>
      <c r="M7" s="732"/>
      <c r="N7" s="732"/>
      <c r="O7" s="733"/>
      <c r="P7" s="734" t="s">
        <v>207</v>
      </c>
      <c r="Q7" s="685"/>
      <c r="R7" s="678"/>
      <c r="S7" s="679"/>
    </row>
    <row r="8" spans="1:19" ht="4.5" customHeight="1">
      <c r="A8" s="230"/>
      <c r="B8" s="230"/>
      <c r="C8" s="230"/>
      <c r="D8" s="230"/>
      <c r="E8" s="229"/>
      <c r="F8" s="229"/>
      <c r="G8" s="230"/>
      <c r="H8" s="230"/>
      <c r="I8" s="229"/>
      <c r="J8" s="229"/>
      <c r="K8" s="229"/>
      <c r="L8" s="229"/>
      <c r="M8" s="229"/>
      <c r="N8" s="229"/>
      <c r="O8" s="229"/>
      <c r="P8" s="230"/>
      <c r="Q8" s="229"/>
    </row>
    <row r="9" spans="1:19" s="63" customFormat="1" ht="30" customHeight="1">
      <c r="A9" s="875" t="s">
        <v>267</v>
      </c>
      <c r="B9" s="876"/>
      <c r="C9" s="876"/>
      <c r="D9" s="877"/>
      <c r="F9" s="867" t="s">
        <v>108</v>
      </c>
      <c r="G9" s="867"/>
      <c r="H9" s="867"/>
      <c r="I9" s="867"/>
      <c r="K9" s="911" t="s">
        <v>239</v>
      </c>
      <c r="L9" s="911"/>
      <c r="M9" s="911"/>
      <c r="N9" s="911"/>
      <c r="O9" s="911"/>
      <c r="P9" s="911"/>
      <c r="Q9" s="911"/>
      <c r="R9" s="911"/>
      <c r="S9" s="911"/>
    </row>
    <row r="10" spans="1:19" ht="32.25" customHeight="1">
      <c r="A10" s="869" t="s">
        <v>303</v>
      </c>
      <c r="B10" s="871"/>
      <c r="C10" s="910" t="s">
        <v>103</v>
      </c>
      <c r="D10" s="910"/>
      <c r="E10" s="33"/>
      <c r="F10" s="910" t="s">
        <v>304</v>
      </c>
      <c r="G10" s="910"/>
      <c r="H10" s="910"/>
      <c r="I10" s="910" t="s">
        <v>103</v>
      </c>
      <c r="K10" s="869" t="s">
        <v>281</v>
      </c>
      <c r="L10" s="870"/>
      <c r="M10" s="871"/>
      <c r="N10" s="916" t="s">
        <v>280</v>
      </c>
      <c r="O10" s="917"/>
      <c r="P10" s="910" t="s">
        <v>268</v>
      </c>
      <c r="Q10" s="910"/>
      <c r="R10" s="914" t="s">
        <v>103</v>
      </c>
      <c r="S10" s="915"/>
    </row>
    <row r="11" spans="1:19" ht="30.75" customHeight="1">
      <c r="A11" s="872"/>
      <c r="B11" s="874"/>
      <c r="C11" s="910"/>
      <c r="D11" s="910"/>
      <c r="E11" s="33"/>
      <c r="F11" s="910"/>
      <c r="G11" s="910"/>
      <c r="H11" s="910"/>
      <c r="I11" s="910"/>
      <c r="K11" s="872"/>
      <c r="L11" s="873"/>
      <c r="M11" s="874"/>
      <c r="N11" s="918"/>
      <c r="O11" s="919"/>
      <c r="P11" s="910"/>
      <c r="Q11" s="910"/>
      <c r="R11" s="34" t="s">
        <v>106</v>
      </c>
      <c r="S11" s="62" t="s">
        <v>107</v>
      </c>
    </row>
    <row r="12" spans="1:19" ht="16.5" customHeight="1">
      <c r="A12" s="868"/>
      <c r="B12" s="868"/>
      <c r="C12" s="878"/>
      <c r="D12" s="878"/>
      <c r="E12" s="33"/>
      <c r="F12" s="864"/>
      <c r="G12" s="866"/>
      <c r="H12" s="865"/>
      <c r="I12" s="231"/>
      <c r="K12" s="864"/>
      <c r="L12" s="866"/>
      <c r="M12" s="865"/>
      <c r="N12" s="864"/>
      <c r="O12" s="865"/>
      <c r="P12" s="868"/>
      <c r="Q12" s="868"/>
      <c r="R12" s="232"/>
      <c r="S12" s="233"/>
    </row>
    <row r="13" spans="1:19" ht="12" customHeight="1">
      <c r="A13" s="868"/>
      <c r="B13" s="868"/>
      <c r="C13" s="868"/>
      <c r="D13" s="868"/>
      <c r="E13" s="234"/>
      <c r="F13" s="864"/>
      <c r="G13" s="866"/>
      <c r="H13" s="865"/>
      <c r="I13" s="233"/>
      <c r="K13" s="864"/>
      <c r="L13" s="866"/>
      <c r="M13" s="865"/>
      <c r="N13" s="864"/>
      <c r="O13" s="865"/>
      <c r="P13" s="868"/>
      <c r="Q13" s="868"/>
      <c r="R13" s="232"/>
      <c r="S13" s="233"/>
    </row>
    <row r="14" spans="1:19" ht="12" customHeight="1">
      <c r="A14" s="864"/>
      <c r="B14" s="865"/>
      <c r="C14" s="864"/>
      <c r="D14" s="865"/>
      <c r="E14" s="234"/>
      <c r="F14" s="864"/>
      <c r="G14" s="866"/>
      <c r="H14" s="865"/>
      <c r="I14" s="233"/>
      <c r="K14" s="864"/>
      <c r="L14" s="866"/>
      <c r="M14" s="865"/>
      <c r="N14" s="864"/>
      <c r="O14" s="865"/>
      <c r="P14" s="868"/>
      <c r="Q14" s="868"/>
      <c r="R14" s="232"/>
      <c r="S14" s="233"/>
    </row>
    <row r="15" spans="1:19" ht="12" customHeight="1">
      <c r="A15" s="235"/>
      <c r="B15" s="236"/>
      <c r="C15" s="235"/>
      <c r="D15" s="236"/>
      <c r="E15" s="234"/>
      <c r="F15" s="235"/>
      <c r="G15" s="237"/>
      <c r="H15" s="236"/>
      <c r="I15" s="233"/>
      <c r="K15" s="864"/>
      <c r="L15" s="866"/>
      <c r="M15" s="865"/>
      <c r="N15" s="864"/>
      <c r="O15" s="865"/>
      <c r="P15" s="864"/>
      <c r="Q15" s="865"/>
      <c r="R15" s="232"/>
      <c r="S15" s="233"/>
    </row>
    <row r="16" spans="1:19" ht="12" customHeight="1">
      <c r="A16" s="868"/>
      <c r="B16" s="868"/>
      <c r="C16" s="868"/>
      <c r="D16" s="868"/>
      <c r="F16" s="864"/>
      <c r="G16" s="866"/>
      <c r="H16" s="865"/>
      <c r="I16" s="233"/>
      <c r="K16" s="864"/>
      <c r="L16" s="866"/>
      <c r="M16" s="865"/>
      <c r="N16" s="864"/>
      <c r="O16" s="865"/>
      <c r="P16" s="868"/>
      <c r="Q16" s="868"/>
      <c r="R16" s="232"/>
      <c r="S16" s="233"/>
    </row>
    <row r="17" spans="1:19" ht="12" customHeight="1" thickBot="1">
      <c r="A17" s="238"/>
      <c r="P17" s="230"/>
    </row>
    <row r="18" spans="1:19" ht="27.75" customHeight="1">
      <c r="A18" s="929" t="s">
        <v>257</v>
      </c>
      <c r="B18" s="912" t="s">
        <v>148</v>
      </c>
      <c r="C18" s="913" t="s">
        <v>64</v>
      </c>
      <c r="D18" s="912" t="s">
        <v>104</v>
      </c>
      <c r="E18" s="912"/>
      <c r="F18" s="912" t="s">
        <v>105</v>
      </c>
      <c r="G18" s="912" t="s">
        <v>269</v>
      </c>
      <c r="H18" s="920" t="s">
        <v>82</v>
      </c>
      <c r="I18" s="920"/>
      <c r="J18" s="920"/>
      <c r="K18" s="920"/>
      <c r="L18" s="920"/>
      <c r="M18" s="912" t="s">
        <v>305</v>
      </c>
      <c r="N18" s="913" t="s">
        <v>151</v>
      </c>
      <c r="O18" s="913"/>
      <c r="P18" s="913"/>
      <c r="Q18" s="913"/>
      <c r="R18" s="912" t="s">
        <v>120</v>
      </c>
      <c r="S18" s="912"/>
    </row>
    <row r="19" spans="1:19" ht="82.5" customHeight="1" thickBot="1">
      <c r="A19" s="895"/>
      <c r="B19" s="892"/>
      <c r="C19" s="889"/>
      <c r="D19" s="892"/>
      <c r="E19" s="892"/>
      <c r="F19" s="892"/>
      <c r="G19" s="892"/>
      <c r="H19" s="61" t="s">
        <v>83</v>
      </c>
      <c r="I19" s="892" t="s">
        <v>170</v>
      </c>
      <c r="J19" s="892"/>
      <c r="K19" s="889" t="s">
        <v>59</v>
      </c>
      <c r="L19" s="889"/>
      <c r="M19" s="892"/>
      <c r="N19" s="61" t="s">
        <v>241</v>
      </c>
      <c r="O19" s="61" t="s">
        <v>242</v>
      </c>
      <c r="P19" s="61" t="s">
        <v>243</v>
      </c>
      <c r="Q19" s="61" t="s">
        <v>258</v>
      </c>
      <c r="R19" s="892"/>
      <c r="S19" s="892"/>
    </row>
    <row r="20" spans="1:19" ht="12.75" customHeight="1">
      <c r="A20" s="909"/>
      <c r="B20" s="899"/>
      <c r="C20" s="909"/>
      <c r="D20" s="921"/>
      <c r="E20" s="922"/>
      <c r="F20" s="935"/>
      <c r="G20" s="929"/>
      <c r="H20" s="929"/>
      <c r="I20" s="921"/>
      <c r="J20" s="922"/>
      <c r="K20" s="909"/>
      <c r="L20" s="909"/>
      <c r="M20" s="239"/>
      <c r="N20" s="240"/>
      <c r="O20" s="241"/>
      <c r="P20" s="241"/>
      <c r="Q20" s="240"/>
      <c r="R20" s="930"/>
      <c r="S20" s="931"/>
    </row>
    <row r="21" spans="1:19" ht="12" customHeight="1">
      <c r="A21" s="888"/>
      <c r="B21" s="891"/>
      <c r="C21" s="888"/>
      <c r="D21" s="923"/>
      <c r="E21" s="924"/>
      <c r="F21" s="933"/>
      <c r="G21" s="894"/>
      <c r="H21" s="894"/>
      <c r="I21" s="923"/>
      <c r="J21" s="924"/>
      <c r="K21" s="888"/>
      <c r="L21" s="888"/>
      <c r="M21" s="242"/>
      <c r="N21" s="240"/>
      <c r="O21" s="243"/>
      <c r="P21" s="243"/>
      <c r="Q21" s="244"/>
      <c r="R21" s="881"/>
      <c r="S21" s="882"/>
    </row>
    <row r="22" spans="1:19" ht="12" customHeight="1">
      <c r="A22" s="888"/>
      <c r="B22" s="891"/>
      <c r="C22" s="888"/>
      <c r="D22" s="923"/>
      <c r="E22" s="924"/>
      <c r="F22" s="933"/>
      <c r="G22" s="894"/>
      <c r="H22" s="894"/>
      <c r="I22" s="923"/>
      <c r="J22" s="924"/>
      <c r="K22" s="888"/>
      <c r="L22" s="888"/>
      <c r="M22" s="242"/>
      <c r="N22" s="240"/>
      <c r="O22" s="243"/>
      <c r="P22" s="243"/>
      <c r="Q22" s="244"/>
      <c r="R22" s="881"/>
      <c r="S22" s="882"/>
    </row>
    <row r="23" spans="1:19" ht="12" customHeight="1">
      <c r="A23" s="888"/>
      <c r="B23" s="891"/>
      <c r="C23" s="888"/>
      <c r="D23" s="923"/>
      <c r="E23" s="924"/>
      <c r="F23" s="933"/>
      <c r="G23" s="894"/>
      <c r="H23" s="894"/>
      <c r="I23" s="923"/>
      <c r="J23" s="924"/>
      <c r="K23" s="888"/>
      <c r="L23" s="888"/>
      <c r="M23" s="242"/>
      <c r="N23" s="240"/>
      <c r="O23" s="243"/>
      <c r="P23" s="243"/>
      <c r="Q23" s="244"/>
      <c r="R23" s="881"/>
      <c r="S23" s="882"/>
    </row>
    <row r="24" spans="1:19" ht="12" customHeight="1">
      <c r="A24" s="888"/>
      <c r="B24" s="891"/>
      <c r="C24" s="888"/>
      <c r="D24" s="923"/>
      <c r="E24" s="924"/>
      <c r="F24" s="933"/>
      <c r="G24" s="894"/>
      <c r="H24" s="894"/>
      <c r="I24" s="923"/>
      <c r="J24" s="924"/>
      <c r="K24" s="888"/>
      <c r="L24" s="888"/>
      <c r="M24" s="242"/>
      <c r="N24" s="240"/>
      <c r="O24" s="243"/>
      <c r="P24" s="243"/>
      <c r="Q24" s="244"/>
      <c r="R24" s="881"/>
      <c r="S24" s="882"/>
    </row>
    <row r="25" spans="1:19" ht="12" customHeight="1">
      <c r="A25" s="888"/>
      <c r="B25" s="891"/>
      <c r="C25" s="888"/>
      <c r="D25" s="923"/>
      <c r="E25" s="924"/>
      <c r="F25" s="933"/>
      <c r="G25" s="894"/>
      <c r="H25" s="894"/>
      <c r="I25" s="923"/>
      <c r="J25" s="924"/>
      <c r="K25" s="888"/>
      <c r="L25" s="888"/>
      <c r="M25" s="242"/>
      <c r="N25" s="240"/>
      <c r="O25" s="243"/>
      <c r="P25" s="243"/>
      <c r="Q25" s="244"/>
      <c r="R25" s="881"/>
      <c r="S25" s="882"/>
    </row>
    <row r="26" spans="1:19" ht="12" customHeight="1">
      <c r="A26" s="888"/>
      <c r="B26" s="891"/>
      <c r="C26" s="888"/>
      <c r="D26" s="923"/>
      <c r="E26" s="924"/>
      <c r="F26" s="933"/>
      <c r="G26" s="894"/>
      <c r="H26" s="894"/>
      <c r="I26" s="923"/>
      <c r="J26" s="924"/>
      <c r="K26" s="888"/>
      <c r="L26" s="888"/>
      <c r="M26" s="242"/>
      <c r="N26" s="240"/>
      <c r="O26" s="243"/>
      <c r="P26" s="243"/>
      <c r="Q26" s="244"/>
      <c r="R26" s="881"/>
      <c r="S26" s="882"/>
    </row>
    <row r="27" spans="1:19" ht="12" customHeight="1">
      <c r="A27" s="888"/>
      <c r="B27" s="891"/>
      <c r="C27" s="888"/>
      <c r="D27" s="923"/>
      <c r="E27" s="924"/>
      <c r="F27" s="933"/>
      <c r="G27" s="894"/>
      <c r="H27" s="894"/>
      <c r="I27" s="923"/>
      <c r="J27" s="924"/>
      <c r="K27" s="888"/>
      <c r="L27" s="888"/>
      <c r="M27" s="242"/>
      <c r="N27" s="240"/>
      <c r="O27" s="243"/>
      <c r="P27" s="243"/>
      <c r="Q27" s="244"/>
      <c r="R27" s="881"/>
      <c r="S27" s="882"/>
    </row>
    <row r="28" spans="1:19" ht="15.75" customHeight="1">
      <c r="A28" s="888"/>
      <c r="B28" s="891"/>
      <c r="C28" s="888"/>
      <c r="D28" s="925"/>
      <c r="E28" s="926"/>
      <c r="F28" s="934"/>
      <c r="G28" s="899"/>
      <c r="H28" s="899"/>
      <c r="I28" s="925"/>
      <c r="J28" s="926"/>
      <c r="K28" s="888"/>
      <c r="L28" s="888"/>
      <c r="M28" s="906" t="s">
        <v>119</v>
      </c>
      <c r="N28" s="906"/>
      <c r="O28" s="906"/>
      <c r="P28" s="906"/>
      <c r="Q28" s="245"/>
      <c r="R28" s="883"/>
      <c r="S28" s="884"/>
    </row>
    <row r="29" spans="1:19" ht="12" customHeight="1">
      <c r="A29" s="888"/>
      <c r="B29" s="893"/>
      <c r="C29" s="907"/>
      <c r="D29" s="927"/>
      <c r="E29" s="928"/>
      <c r="F29" s="932"/>
      <c r="G29" s="932"/>
      <c r="H29" s="893"/>
      <c r="I29" s="927"/>
      <c r="J29" s="928"/>
      <c r="K29" s="900"/>
      <c r="L29" s="901"/>
      <c r="M29" s="242"/>
      <c r="N29" s="244"/>
      <c r="O29" s="243"/>
      <c r="P29" s="243"/>
      <c r="Q29" s="244"/>
      <c r="R29" s="879"/>
      <c r="S29" s="880"/>
    </row>
    <row r="30" spans="1:19" ht="12" customHeight="1">
      <c r="A30" s="888"/>
      <c r="B30" s="894"/>
      <c r="C30" s="908"/>
      <c r="D30" s="923"/>
      <c r="E30" s="924"/>
      <c r="F30" s="933"/>
      <c r="G30" s="933"/>
      <c r="H30" s="894"/>
      <c r="I30" s="923"/>
      <c r="J30" s="924"/>
      <c r="K30" s="902"/>
      <c r="L30" s="903"/>
      <c r="M30" s="242"/>
      <c r="N30" s="244"/>
      <c r="O30" s="243"/>
      <c r="P30" s="243"/>
      <c r="Q30" s="244"/>
      <c r="R30" s="881"/>
      <c r="S30" s="882"/>
    </row>
    <row r="31" spans="1:19" ht="12" customHeight="1">
      <c r="A31" s="888"/>
      <c r="B31" s="894"/>
      <c r="C31" s="908"/>
      <c r="D31" s="923"/>
      <c r="E31" s="924"/>
      <c r="F31" s="933"/>
      <c r="G31" s="933"/>
      <c r="H31" s="894"/>
      <c r="I31" s="923"/>
      <c r="J31" s="924"/>
      <c r="K31" s="902"/>
      <c r="L31" s="903"/>
      <c r="M31" s="242"/>
      <c r="N31" s="244"/>
      <c r="O31" s="243"/>
      <c r="P31" s="243"/>
      <c r="Q31" s="244"/>
      <c r="R31" s="881"/>
      <c r="S31" s="882"/>
    </row>
    <row r="32" spans="1:19" ht="12" customHeight="1">
      <c r="A32" s="888"/>
      <c r="B32" s="894"/>
      <c r="C32" s="908"/>
      <c r="D32" s="923"/>
      <c r="E32" s="924"/>
      <c r="F32" s="933"/>
      <c r="G32" s="933"/>
      <c r="H32" s="894"/>
      <c r="I32" s="923"/>
      <c r="J32" s="924"/>
      <c r="K32" s="902"/>
      <c r="L32" s="903"/>
      <c r="M32" s="242"/>
      <c r="N32" s="244"/>
      <c r="O32" s="243"/>
      <c r="P32" s="243"/>
      <c r="Q32" s="244"/>
      <c r="R32" s="881"/>
      <c r="S32" s="882"/>
    </row>
    <row r="33" spans="1:19" ht="12" customHeight="1">
      <c r="A33" s="888"/>
      <c r="B33" s="894"/>
      <c r="C33" s="908"/>
      <c r="D33" s="923"/>
      <c r="E33" s="924"/>
      <c r="F33" s="933"/>
      <c r="G33" s="933"/>
      <c r="H33" s="894"/>
      <c r="I33" s="923"/>
      <c r="J33" s="924"/>
      <c r="K33" s="902"/>
      <c r="L33" s="903"/>
      <c r="M33" s="242"/>
      <c r="N33" s="244"/>
      <c r="O33" s="243"/>
      <c r="P33" s="243"/>
      <c r="Q33" s="244"/>
      <c r="R33" s="881"/>
      <c r="S33" s="882"/>
    </row>
    <row r="34" spans="1:19" ht="12" customHeight="1">
      <c r="A34" s="888"/>
      <c r="B34" s="894"/>
      <c r="C34" s="908"/>
      <c r="D34" s="923"/>
      <c r="E34" s="924"/>
      <c r="F34" s="933"/>
      <c r="G34" s="933"/>
      <c r="H34" s="894"/>
      <c r="I34" s="923"/>
      <c r="J34" s="924"/>
      <c r="K34" s="902"/>
      <c r="L34" s="903"/>
      <c r="M34" s="242"/>
      <c r="N34" s="244"/>
      <c r="O34" s="243"/>
      <c r="P34" s="243"/>
      <c r="Q34" s="244"/>
      <c r="R34" s="881"/>
      <c r="S34" s="882"/>
    </row>
    <row r="35" spans="1:19" ht="12" customHeight="1">
      <c r="A35" s="888"/>
      <c r="B35" s="894"/>
      <c r="C35" s="908"/>
      <c r="D35" s="923"/>
      <c r="E35" s="924"/>
      <c r="F35" s="933"/>
      <c r="G35" s="933"/>
      <c r="H35" s="894"/>
      <c r="I35" s="923"/>
      <c r="J35" s="924"/>
      <c r="K35" s="902"/>
      <c r="L35" s="903"/>
      <c r="M35" s="242"/>
      <c r="N35" s="244"/>
      <c r="O35" s="243"/>
      <c r="P35" s="243"/>
      <c r="Q35" s="244"/>
      <c r="R35" s="881"/>
      <c r="S35" s="882"/>
    </row>
    <row r="36" spans="1:19" ht="12" customHeight="1">
      <c r="A36" s="888"/>
      <c r="B36" s="894"/>
      <c r="C36" s="908"/>
      <c r="D36" s="923"/>
      <c r="E36" s="924"/>
      <c r="F36" s="933"/>
      <c r="G36" s="933"/>
      <c r="H36" s="894"/>
      <c r="I36" s="923"/>
      <c r="J36" s="924"/>
      <c r="K36" s="902"/>
      <c r="L36" s="903"/>
      <c r="M36" s="242"/>
      <c r="N36" s="244"/>
      <c r="O36" s="243"/>
      <c r="P36" s="243"/>
      <c r="Q36" s="244"/>
      <c r="R36" s="881"/>
      <c r="S36" s="882"/>
    </row>
    <row r="37" spans="1:19" ht="13.5" customHeight="1">
      <c r="A37" s="888"/>
      <c r="B37" s="899"/>
      <c r="C37" s="909"/>
      <c r="D37" s="925"/>
      <c r="E37" s="926"/>
      <c r="F37" s="934"/>
      <c r="G37" s="934"/>
      <c r="H37" s="899"/>
      <c r="I37" s="925"/>
      <c r="J37" s="926"/>
      <c r="K37" s="904"/>
      <c r="L37" s="905"/>
      <c r="M37" s="906" t="s">
        <v>119</v>
      </c>
      <c r="N37" s="906"/>
      <c r="O37" s="906"/>
      <c r="P37" s="906"/>
      <c r="Q37" s="245"/>
      <c r="R37" s="883"/>
      <c r="S37" s="884"/>
    </row>
    <row r="38" spans="1:19" ht="12" customHeight="1">
      <c r="A38" s="888"/>
      <c r="B38" s="893"/>
      <c r="C38" s="907"/>
      <c r="D38" s="879"/>
      <c r="E38" s="880"/>
      <c r="F38" s="893"/>
      <c r="G38" s="893"/>
      <c r="H38" s="893"/>
      <c r="I38" s="879"/>
      <c r="J38" s="880"/>
      <c r="K38" s="900"/>
      <c r="L38" s="901"/>
      <c r="M38" s="246"/>
      <c r="N38" s="246"/>
      <c r="O38" s="246"/>
      <c r="P38" s="246"/>
      <c r="Q38" s="244"/>
      <c r="R38" s="879"/>
      <c r="S38" s="880"/>
    </row>
    <row r="39" spans="1:19" ht="12" customHeight="1">
      <c r="A39" s="888"/>
      <c r="B39" s="894"/>
      <c r="C39" s="908"/>
      <c r="D39" s="881"/>
      <c r="E39" s="882"/>
      <c r="F39" s="894"/>
      <c r="G39" s="894"/>
      <c r="H39" s="894"/>
      <c r="I39" s="881"/>
      <c r="J39" s="882"/>
      <c r="K39" s="902"/>
      <c r="L39" s="903"/>
      <c r="M39" s="246"/>
      <c r="N39" s="246"/>
      <c r="O39" s="246"/>
      <c r="P39" s="246"/>
      <c r="Q39" s="244"/>
      <c r="R39" s="881"/>
      <c r="S39" s="882"/>
    </row>
    <row r="40" spans="1:19" ht="12" customHeight="1">
      <c r="A40" s="888"/>
      <c r="B40" s="894"/>
      <c r="C40" s="908"/>
      <c r="D40" s="881"/>
      <c r="E40" s="882"/>
      <c r="F40" s="894"/>
      <c r="G40" s="894"/>
      <c r="H40" s="894"/>
      <c r="I40" s="881"/>
      <c r="J40" s="882"/>
      <c r="K40" s="902"/>
      <c r="L40" s="903"/>
      <c r="M40" s="246"/>
      <c r="N40" s="246"/>
      <c r="O40" s="246"/>
      <c r="P40" s="246"/>
      <c r="Q40" s="244"/>
      <c r="R40" s="881"/>
      <c r="S40" s="882"/>
    </row>
    <row r="41" spans="1:19" ht="12" customHeight="1">
      <c r="A41" s="888"/>
      <c r="B41" s="894"/>
      <c r="C41" s="908"/>
      <c r="D41" s="881"/>
      <c r="E41" s="882"/>
      <c r="F41" s="894"/>
      <c r="G41" s="894"/>
      <c r="H41" s="894"/>
      <c r="I41" s="881"/>
      <c r="J41" s="882"/>
      <c r="K41" s="902"/>
      <c r="L41" s="903"/>
      <c r="M41" s="274"/>
      <c r="N41" s="274"/>
      <c r="O41" s="274"/>
      <c r="P41" s="274"/>
      <c r="Q41" s="273"/>
      <c r="R41" s="881"/>
      <c r="S41" s="882"/>
    </row>
    <row r="42" spans="1:19" ht="12" customHeight="1">
      <c r="A42" s="888"/>
      <c r="B42" s="894"/>
      <c r="C42" s="908"/>
      <c r="D42" s="881"/>
      <c r="E42" s="882"/>
      <c r="F42" s="894"/>
      <c r="G42" s="894"/>
      <c r="H42" s="894"/>
      <c r="I42" s="881"/>
      <c r="J42" s="882"/>
      <c r="K42" s="902"/>
      <c r="L42" s="903"/>
      <c r="M42" s="246"/>
      <c r="N42" s="246"/>
      <c r="O42" s="246"/>
      <c r="P42" s="246"/>
      <c r="Q42" s="244"/>
      <c r="R42" s="881"/>
      <c r="S42" s="882"/>
    </row>
    <row r="43" spans="1:19" ht="12" customHeight="1">
      <c r="A43" s="888"/>
      <c r="B43" s="894"/>
      <c r="C43" s="908"/>
      <c r="D43" s="881"/>
      <c r="E43" s="882"/>
      <c r="F43" s="894"/>
      <c r="G43" s="894"/>
      <c r="H43" s="894"/>
      <c r="I43" s="881"/>
      <c r="J43" s="882"/>
      <c r="K43" s="902"/>
      <c r="L43" s="903"/>
      <c r="M43" s="246"/>
      <c r="N43" s="246"/>
      <c r="O43" s="246"/>
      <c r="P43" s="246"/>
      <c r="Q43" s="244"/>
      <c r="R43" s="881"/>
      <c r="S43" s="882"/>
    </row>
    <row r="44" spans="1:19" ht="15" customHeight="1">
      <c r="A44" s="888"/>
      <c r="B44" s="899"/>
      <c r="C44" s="909"/>
      <c r="D44" s="883"/>
      <c r="E44" s="884"/>
      <c r="F44" s="899"/>
      <c r="G44" s="899"/>
      <c r="H44" s="899"/>
      <c r="I44" s="883"/>
      <c r="J44" s="884"/>
      <c r="K44" s="904"/>
      <c r="L44" s="905"/>
      <c r="M44" s="906" t="s">
        <v>119</v>
      </c>
      <c r="N44" s="906"/>
      <c r="O44" s="906"/>
      <c r="P44" s="906"/>
      <c r="Q44" s="244"/>
      <c r="R44" s="883"/>
      <c r="S44" s="884"/>
    </row>
    <row r="45" spans="1:19">
      <c r="A45" s="888"/>
      <c r="B45" s="893"/>
      <c r="C45" s="907"/>
      <c r="D45" s="879"/>
      <c r="E45" s="880"/>
      <c r="F45" s="893"/>
      <c r="G45" s="893"/>
      <c r="H45" s="893"/>
      <c r="I45" s="879"/>
      <c r="J45" s="880"/>
      <c r="K45" s="900"/>
      <c r="L45" s="901"/>
      <c r="M45" s="244"/>
      <c r="N45" s="244"/>
      <c r="O45" s="247"/>
      <c r="P45" s="247"/>
      <c r="Q45" s="244"/>
      <c r="R45" s="879"/>
      <c r="S45" s="880"/>
    </row>
    <row r="46" spans="1:19">
      <c r="A46" s="888"/>
      <c r="B46" s="894"/>
      <c r="C46" s="908"/>
      <c r="D46" s="881"/>
      <c r="E46" s="882"/>
      <c r="F46" s="894"/>
      <c r="G46" s="894"/>
      <c r="H46" s="894"/>
      <c r="I46" s="881"/>
      <c r="J46" s="882"/>
      <c r="K46" s="902"/>
      <c r="L46" s="903"/>
      <c r="M46" s="244"/>
      <c r="N46" s="244"/>
      <c r="O46" s="247"/>
      <c r="P46" s="247"/>
      <c r="Q46" s="244"/>
      <c r="R46" s="881"/>
      <c r="S46" s="882"/>
    </row>
    <row r="47" spans="1:19" s="63" customFormat="1" ht="15" customHeight="1">
      <c r="A47" s="888"/>
      <c r="B47" s="894"/>
      <c r="C47" s="908"/>
      <c r="D47" s="881"/>
      <c r="E47" s="882"/>
      <c r="F47" s="894"/>
      <c r="G47" s="894"/>
      <c r="H47" s="894"/>
      <c r="I47" s="881"/>
      <c r="J47" s="882"/>
      <c r="K47" s="902"/>
      <c r="L47" s="903"/>
      <c r="M47" s="244"/>
      <c r="N47" s="244"/>
      <c r="O47" s="247"/>
      <c r="P47" s="247"/>
      <c r="Q47" s="244"/>
      <c r="R47" s="881"/>
      <c r="S47" s="882"/>
    </row>
    <row r="48" spans="1:19">
      <c r="A48" s="888"/>
      <c r="B48" s="894"/>
      <c r="C48" s="908"/>
      <c r="D48" s="881"/>
      <c r="E48" s="882"/>
      <c r="F48" s="894"/>
      <c r="G48" s="894"/>
      <c r="H48" s="894"/>
      <c r="I48" s="881"/>
      <c r="J48" s="882"/>
      <c r="K48" s="902"/>
      <c r="L48" s="903"/>
      <c r="M48" s="244"/>
      <c r="N48" s="244"/>
      <c r="O48" s="247"/>
      <c r="P48" s="247"/>
      <c r="Q48" s="244"/>
      <c r="R48" s="881"/>
      <c r="S48" s="882"/>
    </row>
    <row r="49" spans="1:19" ht="17.25" customHeight="1">
      <c r="A49" s="888"/>
      <c r="B49" s="894"/>
      <c r="C49" s="908"/>
      <c r="D49" s="881"/>
      <c r="E49" s="882"/>
      <c r="F49" s="894"/>
      <c r="G49" s="894"/>
      <c r="H49" s="894"/>
      <c r="I49" s="881"/>
      <c r="J49" s="882"/>
      <c r="K49" s="902"/>
      <c r="L49" s="903"/>
      <c r="M49" s="244"/>
      <c r="N49" s="244"/>
      <c r="O49" s="247"/>
      <c r="P49" s="247"/>
      <c r="Q49" s="244"/>
      <c r="R49" s="881"/>
      <c r="S49" s="882"/>
    </row>
    <row r="50" spans="1:19" ht="15" customHeight="1">
      <c r="A50" s="888"/>
      <c r="B50" s="894"/>
      <c r="C50" s="908"/>
      <c r="D50" s="881"/>
      <c r="E50" s="882"/>
      <c r="F50" s="894"/>
      <c r="G50" s="894"/>
      <c r="H50" s="894"/>
      <c r="I50" s="881"/>
      <c r="J50" s="882"/>
      <c r="K50" s="902"/>
      <c r="L50" s="903"/>
      <c r="M50" s="244"/>
      <c r="N50" s="244"/>
      <c r="O50" s="247"/>
      <c r="P50" s="247"/>
      <c r="Q50" s="244"/>
      <c r="R50" s="881"/>
      <c r="S50" s="882"/>
    </row>
    <row r="51" spans="1:19" ht="14.25" customHeight="1">
      <c r="A51" s="888"/>
      <c r="B51" s="899"/>
      <c r="C51" s="909"/>
      <c r="D51" s="883"/>
      <c r="E51" s="884"/>
      <c r="F51" s="899"/>
      <c r="G51" s="899"/>
      <c r="H51" s="899"/>
      <c r="I51" s="883"/>
      <c r="J51" s="884"/>
      <c r="K51" s="904"/>
      <c r="L51" s="905"/>
      <c r="M51" s="906" t="s">
        <v>119</v>
      </c>
      <c r="N51" s="906"/>
      <c r="O51" s="906"/>
      <c r="P51" s="906"/>
      <c r="Q51" s="244"/>
      <c r="R51" s="883"/>
      <c r="S51" s="884"/>
    </row>
    <row r="52" spans="1:19">
      <c r="A52" s="888"/>
      <c r="B52" s="893"/>
      <c r="C52" s="907"/>
      <c r="D52" s="879"/>
      <c r="E52" s="880"/>
      <c r="F52" s="893"/>
      <c r="G52" s="893"/>
      <c r="H52" s="893"/>
      <c r="I52" s="879"/>
      <c r="J52" s="880"/>
      <c r="K52" s="900"/>
      <c r="L52" s="901"/>
      <c r="M52" s="246"/>
      <c r="N52" s="246"/>
      <c r="O52" s="246"/>
      <c r="P52" s="246"/>
      <c r="Q52" s="244"/>
      <c r="R52" s="879"/>
      <c r="S52" s="880"/>
    </row>
    <row r="53" spans="1:19">
      <c r="A53" s="888"/>
      <c r="B53" s="894"/>
      <c r="C53" s="908"/>
      <c r="D53" s="881"/>
      <c r="E53" s="882"/>
      <c r="F53" s="894"/>
      <c r="G53" s="894"/>
      <c r="H53" s="894"/>
      <c r="I53" s="881"/>
      <c r="J53" s="882"/>
      <c r="K53" s="902"/>
      <c r="L53" s="903"/>
      <c r="M53" s="246"/>
      <c r="N53" s="246"/>
      <c r="O53" s="246"/>
      <c r="P53" s="246"/>
      <c r="Q53" s="244"/>
      <c r="R53" s="881"/>
      <c r="S53" s="882"/>
    </row>
    <row r="54" spans="1:19">
      <c r="A54" s="888"/>
      <c r="B54" s="894"/>
      <c r="C54" s="908"/>
      <c r="D54" s="881"/>
      <c r="E54" s="882"/>
      <c r="F54" s="894"/>
      <c r="G54" s="894"/>
      <c r="H54" s="894"/>
      <c r="I54" s="881"/>
      <c r="J54" s="882"/>
      <c r="K54" s="902"/>
      <c r="L54" s="903"/>
      <c r="M54" s="246"/>
      <c r="N54" s="246"/>
      <c r="O54" s="246"/>
      <c r="P54" s="246"/>
      <c r="Q54" s="244"/>
      <c r="R54" s="881"/>
      <c r="S54" s="882"/>
    </row>
    <row r="55" spans="1:19">
      <c r="A55" s="888"/>
      <c r="B55" s="894"/>
      <c r="C55" s="908"/>
      <c r="D55" s="881"/>
      <c r="E55" s="882"/>
      <c r="F55" s="894"/>
      <c r="G55" s="894"/>
      <c r="H55" s="894"/>
      <c r="I55" s="881"/>
      <c r="J55" s="882"/>
      <c r="K55" s="902"/>
      <c r="L55" s="903"/>
      <c r="M55" s="246"/>
      <c r="N55" s="246"/>
      <c r="O55" s="246"/>
      <c r="P55" s="246"/>
      <c r="Q55" s="244"/>
      <c r="R55" s="881"/>
      <c r="S55" s="882"/>
    </row>
    <row r="56" spans="1:19">
      <c r="A56" s="888"/>
      <c r="B56" s="894"/>
      <c r="C56" s="908"/>
      <c r="D56" s="881"/>
      <c r="E56" s="882"/>
      <c r="F56" s="894"/>
      <c r="G56" s="894"/>
      <c r="H56" s="894"/>
      <c r="I56" s="881"/>
      <c r="J56" s="882"/>
      <c r="K56" s="902"/>
      <c r="L56" s="903"/>
      <c r="M56" s="246"/>
      <c r="N56" s="246"/>
      <c r="O56" s="246"/>
      <c r="P56" s="246"/>
      <c r="Q56" s="244"/>
      <c r="R56" s="881"/>
      <c r="S56" s="882"/>
    </row>
    <row r="57" spans="1:19">
      <c r="A57" s="888"/>
      <c r="B57" s="894"/>
      <c r="C57" s="908"/>
      <c r="D57" s="881"/>
      <c r="E57" s="882"/>
      <c r="F57" s="894"/>
      <c r="G57" s="894"/>
      <c r="H57" s="894"/>
      <c r="I57" s="881"/>
      <c r="J57" s="882"/>
      <c r="K57" s="902"/>
      <c r="L57" s="903"/>
      <c r="M57" s="246"/>
      <c r="N57" s="246"/>
      <c r="O57" s="246"/>
      <c r="P57" s="246"/>
      <c r="Q57" s="244"/>
      <c r="R57" s="881"/>
      <c r="S57" s="882"/>
    </row>
    <row r="58" spans="1:19" ht="14.25" customHeight="1">
      <c r="A58" s="888"/>
      <c r="B58" s="899"/>
      <c r="C58" s="909"/>
      <c r="D58" s="883"/>
      <c r="E58" s="884"/>
      <c r="F58" s="899"/>
      <c r="G58" s="899"/>
      <c r="H58" s="899"/>
      <c r="I58" s="883"/>
      <c r="J58" s="884"/>
      <c r="K58" s="904"/>
      <c r="L58" s="905"/>
      <c r="M58" s="906" t="s">
        <v>119</v>
      </c>
      <c r="N58" s="906"/>
      <c r="O58" s="906"/>
      <c r="P58" s="906"/>
      <c r="Q58" s="244"/>
      <c r="R58" s="883"/>
      <c r="S58" s="884"/>
    </row>
    <row r="59" spans="1:19">
      <c r="A59" s="888"/>
      <c r="B59" s="891"/>
      <c r="C59" s="891"/>
      <c r="D59" s="248"/>
      <c r="E59" s="249"/>
      <c r="F59" s="893"/>
      <c r="G59" s="888"/>
      <c r="H59" s="888"/>
      <c r="I59" s="888"/>
      <c r="J59" s="888"/>
      <c r="K59" s="888"/>
      <c r="L59" s="888"/>
      <c r="M59" s="250"/>
      <c r="N59" s="250"/>
      <c r="O59" s="250"/>
      <c r="P59" s="250"/>
      <c r="Q59" s="247"/>
      <c r="R59" s="888"/>
      <c r="S59" s="888"/>
    </row>
    <row r="60" spans="1:19">
      <c r="A60" s="888"/>
      <c r="B60" s="891"/>
      <c r="C60" s="891"/>
      <c r="D60" s="251"/>
      <c r="E60" s="252"/>
      <c r="F60" s="894"/>
      <c r="G60" s="888"/>
      <c r="H60" s="888"/>
      <c r="I60" s="888"/>
      <c r="J60" s="888"/>
      <c r="K60" s="888"/>
      <c r="L60" s="888"/>
      <c r="M60" s="250"/>
      <c r="N60" s="250"/>
      <c r="O60" s="250"/>
      <c r="P60" s="250"/>
      <c r="Q60" s="247"/>
      <c r="R60" s="888"/>
      <c r="S60" s="888"/>
    </row>
    <row r="61" spans="1:19">
      <c r="A61" s="888"/>
      <c r="B61" s="891"/>
      <c r="C61" s="891"/>
      <c r="D61" s="251"/>
      <c r="E61" s="252"/>
      <c r="F61" s="894"/>
      <c r="G61" s="888"/>
      <c r="H61" s="888"/>
      <c r="I61" s="888"/>
      <c r="J61" s="888"/>
      <c r="K61" s="888"/>
      <c r="L61" s="888"/>
      <c r="M61" s="250"/>
      <c r="N61" s="250"/>
      <c r="O61" s="250"/>
      <c r="P61" s="250"/>
      <c r="Q61" s="247"/>
      <c r="R61" s="888"/>
      <c r="S61" s="888"/>
    </row>
    <row r="62" spans="1:19">
      <c r="A62" s="888"/>
      <c r="B62" s="891"/>
      <c r="C62" s="891"/>
      <c r="D62" s="251"/>
      <c r="E62" s="252"/>
      <c r="F62" s="894"/>
      <c r="G62" s="888"/>
      <c r="H62" s="888"/>
      <c r="I62" s="888"/>
      <c r="J62" s="888"/>
      <c r="K62" s="888"/>
      <c r="L62" s="888"/>
      <c r="M62" s="250"/>
      <c r="N62" s="250"/>
      <c r="O62" s="253"/>
      <c r="P62" s="250"/>
      <c r="Q62" s="247"/>
      <c r="R62" s="888"/>
      <c r="S62" s="888"/>
    </row>
    <row r="63" spans="1:19">
      <c r="A63" s="888"/>
      <c r="B63" s="891"/>
      <c r="C63" s="891"/>
      <c r="D63" s="251"/>
      <c r="E63" s="252"/>
      <c r="F63" s="894"/>
      <c r="G63" s="888"/>
      <c r="H63" s="888"/>
      <c r="I63" s="888"/>
      <c r="J63" s="888"/>
      <c r="K63" s="888"/>
      <c r="L63" s="888"/>
      <c r="M63" s="250"/>
      <c r="N63" s="250"/>
      <c r="O63" s="250"/>
      <c r="P63" s="250"/>
      <c r="Q63" s="247"/>
      <c r="R63" s="888"/>
      <c r="S63" s="888"/>
    </row>
    <row r="64" spans="1:19">
      <c r="A64" s="888"/>
      <c r="B64" s="891"/>
      <c r="C64" s="891"/>
      <c r="D64" s="251"/>
      <c r="E64" s="252"/>
      <c r="F64" s="894"/>
      <c r="G64" s="888"/>
      <c r="H64" s="888"/>
      <c r="I64" s="888"/>
      <c r="J64" s="888"/>
      <c r="K64" s="888"/>
      <c r="L64" s="888"/>
      <c r="M64" s="250"/>
      <c r="N64" s="250"/>
      <c r="O64" s="250"/>
      <c r="P64" s="250"/>
      <c r="Q64" s="247"/>
      <c r="R64" s="888"/>
      <c r="S64" s="888"/>
    </row>
    <row r="65" spans="1:19" ht="17.25" thickBot="1">
      <c r="A65" s="889"/>
      <c r="B65" s="892"/>
      <c r="C65" s="892"/>
      <c r="D65" s="254"/>
      <c r="E65" s="255"/>
      <c r="F65" s="895"/>
      <c r="G65" s="889"/>
      <c r="H65" s="889"/>
      <c r="I65" s="889"/>
      <c r="J65" s="889"/>
      <c r="K65" s="889"/>
      <c r="L65" s="889"/>
      <c r="M65" s="890" t="s">
        <v>119</v>
      </c>
      <c r="N65" s="890"/>
      <c r="O65" s="890"/>
      <c r="P65" s="890"/>
      <c r="Q65" s="256"/>
      <c r="R65" s="889"/>
      <c r="S65" s="889"/>
    </row>
    <row r="66" spans="1:19">
      <c r="A66" s="888"/>
      <c r="B66" s="891"/>
      <c r="C66" s="891"/>
      <c r="D66" s="248"/>
      <c r="E66" s="249"/>
      <c r="F66" s="893"/>
      <c r="G66" s="888"/>
      <c r="H66" s="888"/>
      <c r="I66" s="888"/>
      <c r="J66" s="888"/>
      <c r="K66" s="888"/>
      <c r="L66" s="888"/>
      <c r="M66" s="250"/>
      <c r="N66" s="250"/>
      <c r="O66" s="250"/>
      <c r="P66" s="250"/>
      <c r="Q66" s="247"/>
      <c r="R66" s="888"/>
      <c r="S66" s="888"/>
    </row>
    <row r="67" spans="1:19">
      <c r="A67" s="888"/>
      <c r="B67" s="891"/>
      <c r="C67" s="891"/>
      <c r="D67" s="251"/>
      <c r="E67" s="252"/>
      <c r="F67" s="894"/>
      <c r="G67" s="888"/>
      <c r="H67" s="888"/>
      <c r="I67" s="888"/>
      <c r="J67" s="888"/>
      <c r="K67" s="888"/>
      <c r="L67" s="888"/>
      <c r="M67" s="250"/>
      <c r="N67" s="250"/>
      <c r="O67" s="250"/>
      <c r="P67" s="250"/>
      <c r="Q67" s="247"/>
      <c r="R67" s="888"/>
      <c r="S67" s="888"/>
    </row>
    <row r="68" spans="1:19">
      <c r="A68" s="888"/>
      <c r="B68" s="891"/>
      <c r="C68" s="891"/>
      <c r="D68" s="251"/>
      <c r="E68" s="252"/>
      <c r="F68" s="894"/>
      <c r="G68" s="888"/>
      <c r="H68" s="888"/>
      <c r="I68" s="888"/>
      <c r="J68" s="888"/>
      <c r="K68" s="888"/>
      <c r="L68" s="888"/>
      <c r="M68" s="250"/>
      <c r="N68" s="250"/>
      <c r="O68" s="250"/>
      <c r="P68" s="250"/>
      <c r="Q68" s="247"/>
      <c r="R68" s="888"/>
      <c r="S68" s="888"/>
    </row>
    <row r="69" spans="1:19">
      <c r="A69" s="888"/>
      <c r="B69" s="891"/>
      <c r="C69" s="891"/>
      <c r="D69" s="251"/>
      <c r="E69" s="252"/>
      <c r="F69" s="894"/>
      <c r="G69" s="888"/>
      <c r="H69" s="888"/>
      <c r="I69" s="888"/>
      <c r="J69" s="888"/>
      <c r="K69" s="888"/>
      <c r="L69" s="888"/>
      <c r="M69" s="250"/>
      <c r="N69" s="250"/>
      <c r="O69" s="253"/>
      <c r="P69" s="250"/>
      <c r="Q69" s="247"/>
      <c r="R69" s="888"/>
      <c r="S69" s="888"/>
    </row>
    <row r="70" spans="1:19">
      <c r="A70" s="888"/>
      <c r="B70" s="891"/>
      <c r="C70" s="891"/>
      <c r="D70" s="251"/>
      <c r="E70" s="252"/>
      <c r="F70" s="894"/>
      <c r="G70" s="888"/>
      <c r="H70" s="888"/>
      <c r="I70" s="888"/>
      <c r="J70" s="888"/>
      <c r="K70" s="888"/>
      <c r="L70" s="888"/>
      <c r="M70" s="250"/>
      <c r="N70" s="250"/>
      <c r="O70" s="250"/>
      <c r="P70" s="250"/>
      <c r="Q70" s="247"/>
      <c r="R70" s="888"/>
      <c r="S70" s="888"/>
    </row>
    <row r="71" spans="1:19">
      <c r="A71" s="888"/>
      <c r="B71" s="891"/>
      <c r="C71" s="891"/>
      <c r="D71" s="251"/>
      <c r="E71" s="252"/>
      <c r="F71" s="894"/>
      <c r="G71" s="888"/>
      <c r="H71" s="888"/>
      <c r="I71" s="888"/>
      <c r="J71" s="888"/>
      <c r="K71" s="888"/>
      <c r="L71" s="888"/>
      <c r="M71" s="250"/>
      <c r="N71" s="250"/>
      <c r="O71" s="250"/>
      <c r="P71" s="250"/>
      <c r="Q71" s="247"/>
      <c r="R71" s="888"/>
      <c r="S71" s="888"/>
    </row>
    <row r="72" spans="1:19" ht="17.25" thickBot="1">
      <c r="A72" s="889"/>
      <c r="B72" s="892"/>
      <c r="C72" s="892"/>
      <c r="D72" s="254"/>
      <c r="E72" s="255"/>
      <c r="F72" s="895"/>
      <c r="G72" s="889"/>
      <c r="H72" s="889"/>
      <c r="I72" s="889"/>
      <c r="J72" s="889"/>
      <c r="K72" s="889"/>
      <c r="L72" s="889"/>
      <c r="M72" s="890" t="s">
        <v>119</v>
      </c>
      <c r="N72" s="890"/>
      <c r="O72" s="890"/>
      <c r="P72" s="890"/>
      <c r="Q72" s="256"/>
      <c r="R72" s="889"/>
      <c r="S72" s="889"/>
    </row>
    <row r="74" spans="1:19">
      <c r="A74" s="109" t="s">
        <v>63</v>
      </c>
      <c r="O74" s="32" t="s">
        <v>150</v>
      </c>
    </row>
    <row r="75" spans="1:19" ht="14.25" customHeight="1">
      <c r="A75" s="887" t="s">
        <v>149</v>
      </c>
      <c r="B75" s="887"/>
      <c r="C75" s="887"/>
      <c r="D75" s="887"/>
      <c r="E75" s="887"/>
      <c r="F75" s="887"/>
      <c r="G75" s="887"/>
      <c r="H75" s="887"/>
      <c r="I75" s="887"/>
      <c r="J75" s="887"/>
      <c r="K75" s="887"/>
      <c r="L75" s="887"/>
      <c r="M75" s="887"/>
    </row>
    <row r="76" spans="1:19">
      <c r="A76" s="887"/>
      <c r="B76" s="887"/>
      <c r="C76" s="887"/>
      <c r="D76" s="887"/>
      <c r="E76" s="887"/>
      <c r="F76" s="887"/>
      <c r="G76" s="887"/>
      <c r="H76" s="887"/>
      <c r="I76" s="887"/>
      <c r="J76" s="887"/>
      <c r="K76" s="887"/>
      <c r="L76" s="887"/>
      <c r="M76" s="887"/>
      <c r="O76" s="290"/>
      <c r="P76" s="290"/>
      <c r="Q76" s="290"/>
      <c r="R76" s="290"/>
      <c r="S76" s="290"/>
    </row>
    <row r="77" spans="1:19" ht="15" customHeight="1">
      <c r="A77" s="887" t="s">
        <v>152</v>
      </c>
      <c r="B77" s="887"/>
      <c r="C77" s="887"/>
      <c r="D77" s="887"/>
      <c r="E77" s="887"/>
      <c r="F77" s="887"/>
      <c r="G77" s="887"/>
      <c r="H77" s="887"/>
      <c r="I77" s="887"/>
      <c r="J77" s="887"/>
      <c r="K77" s="887"/>
      <c r="L77" s="887"/>
      <c r="M77" s="887"/>
      <c r="Q77" s="146" t="s">
        <v>140</v>
      </c>
    </row>
    <row r="78" spans="1:19" ht="14.25" customHeight="1">
      <c r="A78" s="887"/>
      <c r="B78" s="887"/>
      <c r="C78" s="887"/>
      <c r="D78" s="887"/>
      <c r="E78" s="887"/>
      <c r="F78" s="887"/>
      <c r="G78" s="887"/>
      <c r="H78" s="887"/>
      <c r="I78" s="887"/>
      <c r="J78" s="887"/>
      <c r="K78" s="887"/>
      <c r="L78" s="887"/>
      <c r="M78" s="887"/>
    </row>
    <row r="79" spans="1:19">
      <c r="A79" s="32" t="s">
        <v>302</v>
      </c>
      <c r="O79" s="32" t="s">
        <v>301</v>
      </c>
    </row>
    <row r="80" spans="1:19">
      <c r="A80" s="887" t="s">
        <v>240</v>
      </c>
      <c r="B80" s="887"/>
      <c r="C80" s="887"/>
      <c r="D80" s="887"/>
      <c r="E80" s="887"/>
      <c r="F80" s="887"/>
      <c r="G80" s="887"/>
      <c r="H80" s="887"/>
      <c r="I80" s="887"/>
      <c r="J80" s="887"/>
      <c r="K80" s="887"/>
      <c r="L80" s="887"/>
      <c r="M80" s="887"/>
    </row>
    <row r="81" spans="15:19">
      <c r="O81" s="818" t="s">
        <v>189</v>
      </c>
      <c r="P81" s="818"/>
      <c r="Q81" s="818"/>
      <c r="R81" s="818"/>
      <c r="S81" s="818"/>
    </row>
  </sheetData>
  <mergeCells count="142">
    <mergeCell ref="O81:S81"/>
    <mergeCell ref="R29:S37"/>
    <mergeCell ref="R20:S28"/>
    <mergeCell ref="R38:S44"/>
    <mergeCell ref="K38:L44"/>
    <mergeCell ref="K29:L37"/>
    <mergeCell ref="C38:C44"/>
    <mergeCell ref="C29:C37"/>
    <mergeCell ref="H38:H44"/>
    <mergeCell ref="H29:H37"/>
    <mergeCell ref="G38:G44"/>
    <mergeCell ref="G29:G37"/>
    <mergeCell ref="F38:F44"/>
    <mergeCell ref="F29:F37"/>
    <mergeCell ref="F20:F28"/>
    <mergeCell ref="M44:P44"/>
    <mergeCell ref="H59:H65"/>
    <mergeCell ref="I59:J65"/>
    <mergeCell ref="K59:L65"/>
    <mergeCell ref="R59:S65"/>
    <mergeCell ref="M65:P65"/>
    <mergeCell ref="R45:S51"/>
    <mergeCell ref="M51:P51"/>
    <mergeCell ref="G59:G65"/>
    <mergeCell ref="A13:B13"/>
    <mergeCell ref="A29:A37"/>
    <mergeCell ref="B20:B28"/>
    <mergeCell ref="A20:A28"/>
    <mergeCell ref="C20:C28"/>
    <mergeCell ref="C10:D11"/>
    <mergeCell ref="A10:B11"/>
    <mergeCell ref="A14:B14"/>
    <mergeCell ref="C14:D14"/>
    <mergeCell ref="A18:A19"/>
    <mergeCell ref="B18:B19"/>
    <mergeCell ref="C18:C19"/>
    <mergeCell ref="D18:E19"/>
    <mergeCell ref="A16:B16"/>
    <mergeCell ref="A38:A44"/>
    <mergeCell ref="B38:B44"/>
    <mergeCell ref="B29:B37"/>
    <mergeCell ref="D20:E28"/>
    <mergeCell ref="D29:E37"/>
    <mergeCell ref="D38:E44"/>
    <mergeCell ref="I38:J44"/>
    <mergeCell ref="I29:J37"/>
    <mergeCell ref="G20:G28"/>
    <mergeCell ref="H20:H28"/>
    <mergeCell ref="I20:J28"/>
    <mergeCell ref="I10:I11"/>
    <mergeCell ref="F10:H11"/>
    <mergeCell ref="K9:S9"/>
    <mergeCell ref="M18:M19"/>
    <mergeCell ref="M28:P28"/>
    <mergeCell ref="M37:P37"/>
    <mergeCell ref="N18:Q18"/>
    <mergeCell ref="P10:Q11"/>
    <mergeCell ref="P12:Q12"/>
    <mergeCell ref="P13:Q13"/>
    <mergeCell ref="P14:Q14"/>
    <mergeCell ref="P16:Q16"/>
    <mergeCell ref="R18:S19"/>
    <mergeCell ref="R10:S10"/>
    <mergeCell ref="K19:L19"/>
    <mergeCell ref="K20:L28"/>
    <mergeCell ref="P15:Q15"/>
    <mergeCell ref="N10:O11"/>
    <mergeCell ref="H18:L18"/>
    <mergeCell ref="F18:F19"/>
    <mergeCell ref="I19:J19"/>
    <mergeCell ref="G18:G19"/>
    <mergeCell ref="A45:A51"/>
    <mergeCell ref="B45:B51"/>
    <mergeCell ref="C45:C51"/>
    <mergeCell ref="D45:E51"/>
    <mergeCell ref="F45:F51"/>
    <mergeCell ref="A59:A65"/>
    <mergeCell ref="B59:B65"/>
    <mergeCell ref="C59:C65"/>
    <mergeCell ref="F59:F65"/>
    <mergeCell ref="A52:A58"/>
    <mergeCell ref="B52:B58"/>
    <mergeCell ref="C52:C58"/>
    <mergeCell ref="D52:E58"/>
    <mergeCell ref="F52:F58"/>
    <mergeCell ref="G52:G58"/>
    <mergeCell ref="H52:H58"/>
    <mergeCell ref="I52:J58"/>
    <mergeCell ref="K52:L58"/>
    <mergeCell ref="M58:P58"/>
    <mergeCell ref="G45:G51"/>
    <mergeCell ref="H45:H51"/>
    <mergeCell ref="I45:J51"/>
    <mergeCell ref="K45:L51"/>
    <mergeCell ref="R52:S58"/>
    <mergeCell ref="A1:S1"/>
    <mergeCell ref="A2:S2"/>
    <mergeCell ref="A3:S3"/>
    <mergeCell ref="A77:M78"/>
    <mergeCell ref="A80:M80"/>
    <mergeCell ref="A75:M76"/>
    <mergeCell ref="H66:H72"/>
    <mergeCell ref="I66:J72"/>
    <mergeCell ref="K66:L72"/>
    <mergeCell ref="R66:S72"/>
    <mergeCell ref="M72:P72"/>
    <mergeCell ref="A66:A72"/>
    <mergeCell ref="B66:B72"/>
    <mergeCell ref="C66:C72"/>
    <mergeCell ref="F66:F72"/>
    <mergeCell ref="G66:G72"/>
    <mergeCell ref="P7:Q7"/>
    <mergeCell ref="R7:S7"/>
    <mergeCell ref="K5:O5"/>
    <mergeCell ref="B5:C5"/>
    <mergeCell ref="B7:C7"/>
    <mergeCell ref="D5:F5"/>
    <mergeCell ref="I5:J5"/>
    <mergeCell ref="D7:H7"/>
    <mergeCell ref="I7:J7"/>
    <mergeCell ref="K7:O7"/>
    <mergeCell ref="N12:O12"/>
    <mergeCell ref="N13:O13"/>
    <mergeCell ref="N14:O14"/>
    <mergeCell ref="N15:O15"/>
    <mergeCell ref="N16:O16"/>
    <mergeCell ref="K12:M12"/>
    <mergeCell ref="K13:M13"/>
    <mergeCell ref="K14:M14"/>
    <mergeCell ref="K15:M15"/>
    <mergeCell ref="K16:M16"/>
    <mergeCell ref="F9:I9"/>
    <mergeCell ref="C13:D13"/>
    <mergeCell ref="K10:M11"/>
    <mergeCell ref="F12:H12"/>
    <mergeCell ref="F13:H13"/>
    <mergeCell ref="F14:H14"/>
    <mergeCell ref="F16:H16"/>
    <mergeCell ref="A9:D9"/>
    <mergeCell ref="C12:D12"/>
    <mergeCell ref="A12:B12"/>
    <mergeCell ref="C16:D16"/>
  </mergeCells>
  <pageMargins left="0.17" right="0.16" top="0.24" bottom="0.36" header="0.17" footer="0.25"/>
  <pageSetup paperSize="9"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AN42"/>
  <sheetViews>
    <sheetView showGridLines="0" topLeftCell="H4" zoomScaleNormal="100" workbookViewId="0">
      <selection activeCell="J36" sqref="J36"/>
    </sheetView>
  </sheetViews>
  <sheetFormatPr defaultRowHeight="16.5"/>
  <cols>
    <col min="1" max="1" width="17.28515625" style="150" customWidth="1"/>
    <col min="2" max="2" width="12.28515625" style="150" customWidth="1"/>
    <col min="3" max="3" width="7.85546875" style="150" customWidth="1"/>
    <col min="4" max="4" width="10.28515625" style="150" customWidth="1"/>
    <col min="5" max="8" width="4.7109375" style="150" customWidth="1"/>
    <col min="9" max="9" width="4.28515625" style="150" customWidth="1"/>
    <col min="10" max="37" width="4.7109375" style="150" customWidth="1"/>
    <col min="38" max="38" width="4.140625" style="150" customWidth="1"/>
    <col min="39" max="39" width="4" style="150" customWidth="1"/>
    <col min="40" max="40" width="5.140625" style="150" customWidth="1"/>
    <col min="41" max="16384" width="9.140625" style="150"/>
  </cols>
  <sheetData>
    <row r="1" spans="1:40">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1:40" ht="27">
      <c r="A2" s="688" t="s">
        <v>195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row>
    <row r="3" spans="1:40" ht="27" customHeight="1">
      <c r="A3" s="684" t="s">
        <v>261</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row>
    <row r="4" spans="1:40" ht="20.25" customHeight="1">
      <c r="B4" s="175"/>
      <c r="C4" s="175"/>
      <c r="D4" s="175"/>
      <c r="E4" s="175"/>
      <c r="F4" s="175"/>
      <c r="G4" s="687" t="s">
        <v>208</v>
      </c>
      <c r="H4" s="686"/>
      <c r="I4" s="678" t="s">
        <v>307</v>
      </c>
      <c r="J4" s="679"/>
      <c r="K4" s="265"/>
      <c r="L4" s="687" t="s">
        <v>209</v>
      </c>
      <c r="M4" s="686"/>
      <c r="N4" s="680" t="s">
        <v>308</v>
      </c>
      <c r="O4" s="681"/>
      <c r="P4" s="681"/>
      <c r="Q4" s="681"/>
      <c r="R4" s="681"/>
      <c r="S4" s="681"/>
      <c r="T4" s="681"/>
      <c r="U4" s="682"/>
      <c r="V4" s="175"/>
      <c r="W4" s="687" t="s">
        <v>210</v>
      </c>
      <c r="X4" s="686"/>
      <c r="Y4" s="680" t="s">
        <v>320</v>
      </c>
      <c r="Z4" s="681"/>
      <c r="AA4" s="681"/>
      <c r="AB4" s="681"/>
      <c r="AC4" s="681"/>
      <c r="AD4" s="681"/>
      <c r="AE4" s="681"/>
      <c r="AF4" s="682"/>
      <c r="AG4" s="175"/>
      <c r="AH4" s="175"/>
      <c r="AI4" s="175"/>
      <c r="AJ4" s="175"/>
      <c r="AK4" s="175"/>
      <c r="AL4" s="175"/>
      <c r="AM4" s="175"/>
      <c r="AN4" s="175"/>
    </row>
    <row r="5" spans="1:40" s="112" customFormat="1" ht="21.75" customHeight="1">
      <c r="A5" s="116"/>
      <c r="B5" s="325" t="s">
        <v>211</v>
      </c>
      <c r="C5" s="678">
        <v>309766</v>
      </c>
      <c r="D5" s="683"/>
      <c r="E5" s="679"/>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row>
    <row r="6" spans="1:40" s="112" customFormat="1" ht="10.5" customHeight="1">
      <c r="A6" s="116"/>
      <c r="B6" s="264"/>
      <c r="C6" s="323"/>
      <c r="D6" s="323"/>
      <c r="E6" s="323"/>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row>
    <row r="7" spans="1:40" s="175" customFormat="1" ht="26.25" customHeight="1">
      <c r="A7" s="685" t="s">
        <v>212</v>
      </c>
      <c r="B7" s="686"/>
      <c r="C7" s="678" t="s">
        <v>334</v>
      </c>
      <c r="D7" s="683"/>
      <c r="E7" s="683"/>
      <c r="F7" s="683"/>
      <c r="G7" s="683"/>
      <c r="H7" s="683"/>
      <c r="I7" s="683"/>
      <c r="J7" s="683"/>
      <c r="K7" s="683"/>
      <c r="L7" s="683"/>
      <c r="M7" s="683"/>
      <c r="N7" s="683"/>
      <c r="O7" s="683"/>
      <c r="P7" s="679"/>
      <c r="Q7" s="264"/>
      <c r="R7" s="264"/>
      <c r="S7" s="264"/>
      <c r="T7" s="264"/>
      <c r="U7" s="685" t="s">
        <v>207</v>
      </c>
      <c r="V7" s="685"/>
      <c r="W7" s="685"/>
      <c r="X7" s="686"/>
      <c r="Y7" s="678" t="s">
        <v>321</v>
      </c>
      <c r="Z7" s="683"/>
      <c r="AA7" s="683"/>
      <c r="AB7" s="683"/>
      <c r="AC7" s="679"/>
      <c r="AD7" s="264"/>
      <c r="AE7" s="685" t="s">
        <v>276</v>
      </c>
      <c r="AF7" s="685"/>
      <c r="AG7" s="685"/>
      <c r="AH7" s="685"/>
      <c r="AI7" s="686"/>
      <c r="AJ7" s="678" t="s">
        <v>335</v>
      </c>
      <c r="AK7" s="683"/>
      <c r="AL7" s="683"/>
      <c r="AM7" s="683"/>
      <c r="AN7" s="679"/>
    </row>
    <row r="8" spans="1:40" ht="6.75" customHeight="1" thickBot="1"/>
    <row r="9" spans="1:40" s="326" customFormat="1" ht="35.25" customHeight="1" thickBot="1">
      <c r="A9" s="707" t="s">
        <v>79</v>
      </c>
      <c r="B9" s="708"/>
      <c r="C9" s="713" t="s">
        <v>213</v>
      </c>
      <c r="D9" s="707" t="s">
        <v>214</v>
      </c>
      <c r="E9" s="707" t="s">
        <v>110</v>
      </c>
      <c r="F9" s="716"/>
      <c r="G9" s="708"/>
      <c r="H9" s="690" t="s">
        <v>168</v>
      </c>
      <c r="I9" s="690"/>
      <c r="J9" s="690"/>
      <c r="K9" s="690"/>
      <c r="L9" s="690"/>
      <c r="M9" s="690"/>
      <c r="N9" s="689" t="s">
        <v>171</v>
      </c>
      <c r="O9" s="690"/>
      <c r="P9" s="690"/>
      <c r="Q9" s="690"/>
      <c r="R9" s="690"/>
      <c r="S9" s="690"/>
      <c r="T9" s="690"/>
      <c r="U9" s="690"/>
      <c r="V9" s="691"/>
      <c r="W9" s="690" t="s">
        <v>47</v>
      </c>
      <c r="X9" s="690"/>
      <c r="Y9" s="690"/>
      <c r="Z9" s="690"/>
      <c r="AA9" s="690"/>
      <c r="AB9" s="690"/>
      <c r="AC9" s="690"/>
      <c r="AD9" s="690"/>
      <c r="AE9" s="690"/>
      <c r="AF9" s="689" t="s">
        <v>46</v>
      </c>
      <c r="AG9" s="690"/>
      <c r="AH9" s="690"/>
      <c r="AI9" s="690"/>
      <c r="AJ9" s="690"/>
      <c r="AK9" s="690"/>
      <c r="AL9" s="690"/>
      <c r="AM9" s="690"/>
      <c r="AN9" s="691"/>
    </row>
    <row r="10" spans="1:40" s="326" customFormat="1" ht="60.75" customHeight="1">
      <c r="A10" s="709"/>
      <c r="B10" s="710"/>
      <c r="C10" s="714"/>
      <c r="D10" s="709"/>
      <c r="E10" s="709"/>
      <c r="F10" s="617"/>
      <c r="G10" s="710"/>
      <c r="H10" s="692" t="s">
        <v>254</v>
      </c>
      <c r="I10" s="693"/>
      <c r="J10" s="694"/>
      <c r="K10" s="695" t="s">
        <v>255</v>
      </c>
      <c r="L10" s="695"/>
      <c r="M10" s="696"/>
      <c r="N10" s="697" t="s">
        <v>173</v>
      </c>
      <c r="O10" s="698"/>
      <c r="P10" s="698"/>
      <c r="Q10" s="699" t="s">
        <v>174</v>
      </c>
      <c r="R10" s="700"/>
      <c r="S10" s="701"/>
      <c r="T10" s="699" t="s">
        <v>175</v>
      </c>
      <c r="U10" s="700"/>
      <c r="V10" s="702"/>
      <c r="W10" s="697" t="s">
        <v>173</v>
      </c>
      <c r="X10" s="698"/>
      <c r="Y10" s="698"/>
      <c r="Z10" s="699" t="s">
        <v>174</v>
      </c>
      <c r="AA10" s="700"/>
      <c r="AB10" s="701"/>
      <c r="AC10" s="699" t="s">
        <v>175</v>
      </c>
      <c r="AD10" s="700"/>
      <c r="AE10" s="702"/>
      <c r="AF10" s="697" t="s">
        <v>173</v>
      </c>
      <c r="AG10" s="698"/>
      <c r="AH10" s="698"/>
      <c r="AI10" s="699" t="s">
        <v>174</v>
      </c>
      <c r="AJ10" s="700"/>
      <c r="AK10" s="701"/>
      <c r="AL10" s="699" t="s">
        <v>175</v>
      </c>
      <c r="AM10" s="700"/>
      <c r="AN10" s="702"/>
    </row>
    <row r="11" spans="1:40" ht="16.5" customHeight="1" thickBot="1">
      <c r="A11" s="711"/>
      <c r="B11" s="712"/>
      <c r="C11" s="715"/>
      <c r="D11" s="711"/>
      <c r="E11" s="9" t="s">
        <v>2</v>
      </c>
      <c r="F11" s="10" t="s">
        <v>3</v>
      </c>
      <c r="G11" s="11" t="s">
        <v>109</v>
      </c>
      <c r="H11" s="9" t="s">
        <v>2</v>
      </c>
      <c r="I11" s="10" t="s">
        <v>3</v>
      </c>
      <c r="J11" s="10" t="s">
        <v>109</v>
      </c>
      <c r="K11" s="10" t="s">
        <v>2</v>
      </c>
      <c r="L11" s="10" t="s">
        <v>3</v>
      </c>
      <c r="M11" s="12" t="s">
        <v>109</v>
      </c>
      <c r="N11" s="9" t="s">
        <v>2</v>
      </c>
      <c r="O11" s="10" t="s">
        <v>3</v>
      </c>
      <c r="P11" s="10" t="s">
        <v>109</v>
      </c>
      <c r="Q11" s="10" t="s">
        <v>2</v>
      </c>
      <c r="R11" s="10" t="s">
        <v>3</v>
      </c>
      <c r="S11" s="10" t="s">
        <v>109</v>
      </c>
      <c r="T11" s="10" t="s">
        <v>2</v>
      </c>
      <c r="U11" s="10" t="s">
        <v>3</v>
      </c>
      <c r="V11" s="11" t="s">
        <v>109</v>
      </c>
      <c r="W11" s="9" t="s">
        <v>2</v>
      </c>
      <c r="X11" s="10" t="s">
        <v>3</v>
      </c>
      <c r="Y11" s="10" t="s">
        <v>109</v>
      </c>
      <c r="Z11" s="10" t="s">
        <v>2</v>
      </c>
      <c r="AA11" s="10" t="s">
        <v>3</v>
      </c>
      <c r="AB11" s="10" t="s">
        <v>109</v>
      </c>
      <c r="AC11" s="10" t="s">
        <v>2</v>
      </c>
      <c r="AD11" s="10" t="s">
        <v>3</v>
      </c>
      <c r="AE11" s="11" t="s">
        <v>109</v>
      </c>
      <c r="AF11" s="13" t="s">
        <v>2</v>
      </c>
      <c r="AG11" s="10" t="s">
        <v>3</v>
      </c>
      <c r="AH11" s="10" t="s">
        <v>109</v>
      </c>
      <c r="AI11" s="10" t="s">
        <v>2</v>
      </c>
      <c r="AJ11" s="10" t="s">
        <v>3</v>
      </c>
      <c r="AK11" s="10" t="s">
        <v>109</v>
      </c>
      <c r="AL11" s="10" t="s">
        <v>2</v>
      </c>
      <c r="AM11" s="10" t="s">
        <v>3</v>
      </c>
      <c r="AN11" s="11" t="s">
        <v>109</v>
      </c>
    </row>
    <row r="12" spans="1:40" ht="18" customHeight="1">
      <c r="A12" s="705" t="s">
        <v>329</v>
      </c>
      <c r="B12" s="706"/>
      <c r="C12" s="177">
        <v>7</v>
      </c>
      <c r="D12" s="178" t="s">
        <v>323</v>
      </c>
      <c r="E12" s="328">
        <v>10</v>
      </c>
      <c r="F12" s="321">
        <v>18</v>
      </c>
      <c r="G12" s="329">
        <f t="shared" ref="G12:G17" si="0">E12+F12</f>
        <v>28</v>
      </c>
      <c r="H12" s="328">
        <v>10</v>
      </c>
      <c r="I12" s="321">
        <v>17.399999999999999</v>
      </c>
      <c r="J12" s="329">
        <f t="shared" ref="J12:J17" si="1">H12+I12</f>
        <v>27.4</v>
      </c>
      <c r="K12" s="321">
        <f>(H12/E12)*100</f>
        <v>100</v>
      </c>
      <c r="L12" s="321">
        <f>(I12/F12)*100</f>
        <v>96.666666666666657</v>
      </c>
      <c r="M12" s="329">
        <f>(J12/G12)*100</f>
        <v>97.857142857142847</v>
      </c>
      <c r="N12" s="328">
        <v>0</v>
      </c>
      <c r="O12" s="321">
        <v>0</v>
      </c>
      <c r="P12" s="329">
        <f t="shared" ref="P12:P17" si="2">N12+O12</f>
        <v>0</v>
      </c>
      <c r="Q12" s="321">
        <v>2</v>
      </c>
      <c r="R12" s="321">
        <v>0</v>
      </c>
      <c r="S12" s="329">
        <f t="shared" ref="S12:S17" si="3">Q12+R12</f>
        <v>2</v>
      </c>
      <c r="T12" s="321">
        <f>N12+Q12</f>
        <v>2</v>
      </c>
      <c r="U12" s="321">
        <f>O12+R12</f>
        <v>0</v>
      </c>
      <c r="V12" s="329">
        <f t="shared" ref="V12:V17" si="4">T12+U12</f>
        <v>2</v>
      </c>
      <c r="W12" s="328">
        <v>0</v>
      </c>
      <c r="X12" s="321">
        <v>0</v>
      </c>
      <c r="Y12" s="329">
        <f t="shared" ref="Y12:Y17" si="5">W12+X12</f>
        <v>0</v>
      </c>
      <c r="Z12" s="321">
        <v>0</v>
      </c>
      <c r="AA12" s="321">
        <v>0</v>
      </c>
      <c r="AB12" s="329">
        <f t="shared" ref="AB12:AB17" si="6">Z12+AA12</f>
        <v>0</v>
      </c>
      <c r="AC12" s="321">
        <f>W12+Z12</f>
        <v>0</v>
      </c>
      <c r="AD12" s="321">
        <f>X12+AA12</f>
        <v>0</v>
      </c>
      <c r="AE12" s="329">
        <f t="shared" ref="AE12:AE17" si="7">AC12+AD12</f>
        <v>0</v>
      </c>
      <c r="AF12" s="330">
        <v>0</v>
      </c>
      <c r="AG12" s="321">
        <v>0</v>
      </c>
      <c r="AH12" s="329">
        <f t="shared" ref="AH12:AH17" si="8">AF12+AG12</f>
        <v>0</v>
      </c>
      <c r="AI12" s="321">
        <v>0</v>
      </c>
      <c r="AJ12" s="321">
        <v>0</v>
      </c>
      <c r="AK12" s="329">
        <f t="shared" ref="AK12:AK17" si="9">AI12+AJ12</f>
        <v>0</v>
      </c>
      <c r="AL12" s="321">
        <f>AF12+AI12</f>
        <v>0</v>
      </c>
      <c r="AM12" s="321">
        <f>AG12+AJ12</f>
        <v>0</v>
      </c>
      <c r="AN12" s="329">
        <f t="shared" ref="AN12:AN17" si="10">AL12+AM12</f>
        <v>0</v>
      </c>
    </row>
    <row r="13" spans="1:40" ht="20.100000000000001" customHeight="1">
      <c r="A13" s="703" t="s">
        <v>330</v>
      </c>
      <c r="B13" s="704"/>
      <c r="C13" s="179">
        <v>7</v>
      </c>
      <c r="D13" s="324" t="s">
        <v>324</v>
      </c>
      <c r="E13" s="327">
        <v>11</v>
      </c>
      <c r="F13" s="320">
        <v>16</v>
      </c>
      <c r="G13" s="329">
        <f t="shared" si="0"/>
        <v>27</v>
      </c>
      <c r="H13" s="327">
        <v>9</v>
      </c>
      <c r="I13" s="320">
        <v>15</v>
      </c>
      <c r="J13" s="329">
        <f t="shared" si="1"/>
        <v>24</v>
      </c>
      <c r="K13" s="321">
        <f t="shared" ref="K13:M17" si="11">(H13/E13)*100</f>
        <v>81.818181818181827</v>
      </c>
      <c r="L13" s="321">
        <f t="shared" si="11"/>
        <v>93.75</v>
      </c>
      <c r="M13" s="329">
        <f>(J13/G13)*100</f>
        <v>88.888888888888886</v>
      </c>
      <c r="N13" s="328">
        <v>0</v>
      </c>
      <c r="O13" s="321">
        <v>0</v>
      </c>
      <c r="P13" s="329">
        <f t="shared" si="2"/>
        <v>0</v>
      </c>
      <c r="Q13" s="321">
        <v>0</v>
      </c>
      <c r="R13" s="321">
        <v>0</v>
      </c>
      <c r="S13" s="329">
        <f t="shared" si="3"/>
        <v>0</v>
      </c>
      <c r="T13" s="321">
        <f t="shared" ref="T13:U17" si="12">N13+Q13</f>
        <v>0</v>
      </c>
      <c r="U13" s="321">
        <f t="shared" si="12"/>
        <v>0</v>
      </c>
      <c r="V13" s="329">
        <f t="shared" si="4"/>
        <v>0</v>
      </c>
      <c r="W13" s="328">
        <v>0</v>
      </c>
      <c r="X13" s="321">
        <v>0</v>
      </c>
      <c r="Y13" s="329">
        <f t="shared" si="5"/>
        <v>0</v>
      </c>
      <c r="Z13" s="321">
        <v>0</v>
      </c>
      <c r="AA13" s="321">
        <v>0</v>
      </c>
      <c r="AB13" s="329">
        <f t="shared" si="6"/>
        <v>0</v>
      </c>
      <c r="AC13" s="321">
        <f t="shared" ref="AC13:AD17" si="13">W13+Z13</f>
        <v>0</v>
      </c>
      <c r="AD13" s="321">
        <f t="shared" si="13"/>
        <v>0</v>
      </c>
      <c r="AE13" s="329">
        <f t="shared" si="7"/>
        <v>0</v>
      </c>
      <c r="AF13" s="330">
        <v>0</v>
      </c>
      <c r="AG13" s="321">
        <v>0</v>
      </c>
      <c r="AH13" s="329">
        <f t="shared" si="8"/>
        <v>0</v>
      </c>
      <c r="AI13" s="321">
        <v>0</v>
      </c>
      <c r="AJ13" s="321">
        <v>0</v>
      </c>
      <c r="AK13" s="329">
        <f t="shared" si="9"/>
        <v>0</v>
      </c>
      <c r="AL13" s="321">
        <f t="shared" ref="AL13:AM17" si="14">AF13+AI13</f>
        <v>0</v>
      </c>
      <c r="AM13" s="321">
        <f t="shared" si="14"/>
        <v>0</v>
      </c>
      <c r="AN13" s="329">
        <f t="shared" si="10"/>
        <v>0</v>
      </c>
    </row>
    <row r="14" spans="1:40" ht="20.100000000000001" customHeight="1">
      <c r="A14" s="703" t="s">
        <v>314</v>
      </c>
      <c r="B14" s="704"/>
      <c r="C14" s="179">
        <v>8</v>
      </c>
      <c r="D14" s="324" t="s">
        <v>325</v>
      </c>
      <c r="E14" s="327">
        <v>20</v>
      </c>
      <c r="F14" s="320">
        <v>16</v>
      </c>
      <c r="G14" s="329">
        <f t="shared" si="0"/>
        <v>36</v>
      </c>
      <c r="H14" s="327">
        <v>15</v>
      </c>
      <c r="I14" s="320">
        <v>14</v>
      </c>
      <c r="J14" s="329">
        <f t="shared" si="1"/>
        <v>29</v>
      </c>
      <c r="K14" s="321">
        <f t="shared" si="11"/>
        <v>75</v>
      </c>
      <c r="L14" s="321">
        <f t="shared" si="11"/>
        <v>87.5</v>
      </c>
      <c r="M14" s="329">
        <f>(J14/G14)*100</f>
        <v>80.555555555555557</v>
      </c>
      <c r="N14" s="328">
        <v>0</v>
      </c>
      <c r="O14" s="321">
        <v>0</v>
      </c>
      <c r="P14" s="329">
        <f t="shared" si="2"/>
        <v>0</v>
      </c>
      <c r="Q14" s="321">
        <v>0</v>
      </c>
      <c r="R14" s="321">
        <v>0</v>
      </c>
      <c r="S14" s="329">
        <f t="shared" si="3"/>
        <v>0</v>
      </c>
      <c r="T14" s="321">
        <f t="shared" si="12"/>
        <v>0</v>
      </c>
      <c r="U14" s="321">
        <f t="shared" si="12"/>
        <v>0</v>
      </c>
      <c r="V14" s="329">
        <f t="shared" si="4"/>
        <v>0</v>
      </c>
      <c r="W14" s="328">
        <v>0</v>
      </c>
      <c r="X14" s="321">
        <v>0</v>
      </c>
      <c r="Y14" s="329">
        <f t="shared" si="5"/>
        <v>0</v>
      </c>
      <c r="Z14" s="321">
        <v>0</v>
      </c>
      <c r="AA14" s="321">
        <v>0</v>
      </c>
      <c r="AB14" s="329">
        <f t="shared" si="6"/>
        <v>0</v>
      </c>
      <c r="AC14" s="321">
        <f t="shared" si="13"/>
        <v>0</v>
      </c>
      <c r="AD14" s="321">
        <f t="shared" si="13"/>
        <v>0</v>
      </c>
      <c r="AE14" s="329">
        <f t="shared" si="7"/>
        <v>0</v>
      </c>
      <c r="AF14" s="330">
        <v>0</v>
      </c>
      <c r="AG14" s="321">
        <v>0</v>
      </c>
      <c r="AH14" s="329">
        <f t="shared" si="8"/>
        <v>0</v>
      </c>
      <c r="AI14" s="321">
        <v>0</v>
      </c>
      <c r="AJ14" s="321">
        <v>1</v>
      </c>
      <c r="AK14" s="329">
        <f t="shared" si="9"/>
        <v>1</v>
      </c>
      <c r="AL14" s="321">
        <f t="shared" si="14"/>
        <v>0</v>
      </c>
      <c r="AM14" s="321">
        <f t="shared" si="14"/>
        <v>1</v>
      </c>
      <c r="AN14" s="329">
        <f t="shared" si="10"/>
        <v>1</v>
      </c>
    </row>
    <row r="15" spans="1:40" ht="20.100000000000001" customHeight="1">
      <c r="A15" s="703" t="s">
        <v>331</v>
      </c>
      <c r="B15" s="704"/>
      <c r="C15" s="179">
        <v>8</v>
      </c>
      <c r="D15" s="324" t="s">
        <v>326</v>
      </c>
      <c r="E15" s="327">
        <v>17</v>
      </c>
      <c r="F15" s="320">
        <v>16</v>
      </c>
      <c r="G15" s="329">
        <f t="shared" si="0"/>
        <v>33</v>
      </c>
      <c r="H15" s="327">
        <v>14</v>
      </c>
      <c r="I15" s="320">
        <v>14</v>
      </c>
      <c r="J15" s="329">
        <f t="shared" si="1"/>
        <v>28</v>
      </c>
      <c r="K15" s="321">
        <f t="shared" si="11"/>
        <v>82.35294117647058</v>
      </c>
      <c r="L15" s="321">
        <f t="shared" si="11"/>
        <v>87.5</v>
      </c>
      <c r="M15" s="329">
        <f t="shared" si="11"/>
        <v>84.848484848484844</v>
      </c>
      <c r="N15" s="328">
        <v>0</v>
      </c>
      <c r="O15" s="321">
        <v>0</v>
      </c>
      <c r="P15" s="329">
        <f t="shared" si="2"/>
        <v>0</v>
      </c>
      <c r="Q15" s="321">
        <v>0</v>
      </c>
      <c r="R15" s="321">
        <v>0</v>
      </c>
      <c r="S15" s="329">
        <f t="shared" si="3"/>
        <v>0</v>
      </c>
      <c r="T15" s="321">
        <f t="shared" si="12"/>
        <v>0</v>
      </c>
      <c r="U15" s="321">
        <f t="shared" si="12"/>
        <v>0</v>
      </c>
      <c r="V15" s="329">
        <f t="shared" si="4"/>
        <v>0</v>
      </c>
      <c r="W15" s="328">
        <v>0</v>
      </c>
      <c r="X15" s="321">
        <v>0</v>
      </c>
      <c r="Y15" s="329">
        <f t="shared" si="5"/>
        <v>0</v>
      </c>
      <c r="Z15" s="321">
        <v>0</v>
      </c>
      <c r="AA15" s="321">
        <v>0</v>
      </c>
      <c r="AB15" s="329">
        <f t="shared" si="6"/>
        <v>0</v>
      </c>
      <c r="AC15" s="321">
        <f t="shared" si="13"/>
        <v>0</v>
      </c>
      <c r="AD15" s="321">
        <f t="shared" si="13"/>
        <v>0</v>
      </c>
      <c r="AE15" s="329">
        <f t="shared" si="7"/>
        <v>0</v>
      </c>
      <c r="AF15" s="330">
        <v>0</v>
      </c>
      <c r="AG15" s="321">
        <v>0</v>
      </c>
      <c r="AH15" s="329">
        <f t="shared" si="8"/>
        <v>0</v>
      </c>
      <c r="AI15" s="321">
        <v>0</v>
      </c>
      <c r="AJ15" s="321">
        <v>0</v>
      </c>
      <c r="AK15" s="329">
        <f t="shared" si="9"/>
        <v>0</v>
      </c>
      <c r="AL15" s="321">
        <f t="shared" si="14"/>
        <v>0</v>
      </c>
      <c r="AM15" s="321">
        <f t="shared" si="14"/>
        <v>0</v>
      </c>
      <c r="AN15" s="329">
        <f t="shared" si="10"/>
        <v>0</v>
      </c>
    </row>
    <row r="16" spans="1:40" ht="20.100000000000001" customHeight="1">
      <c r="A16" s="703" t="s">
        <v>332</v>
      </c>
      <c r="B16" s="704"/>
      <c r="C16" s="179">
        <v>9</v>
      </c>
      <c r="D16" s="324" t="s">
        <v>327</v>
      </c>
      <c r="E16" s="327">
        <v>20</v>
      </c>
      <c r="F16" s="320">
        <v>25</v>
      </c>
      <c r="G16" s="329">
        <f t="shared" si="0"/>
        <v>45</v>
      </c>
      <c r="H16" s="327">
        <v>16</v>
      </c>
      <c r="I16" s="320">
        <v>22</v>
      </c>
      <c r="J16" s="329">
        <f t="shared" si="1"/>
        <v>38</v>
      </c>
      <c r="K16" s="321">
        <f t="shared" si="11"/>
        <v>80</v>
      </c>
      <c r="L16" s="321">
        <f t="shared" si="11"/>
        <v>88</v>
      </c>
      <c r="M16" s="329">
        <f t="shared" si="11"/>
        <v>84.444444444444443</v>
      </c>
      <c r="N16" s="328">
        <v>0</v>
      </c>
      <c r="O16" s="321">
        <v>0</v>
      </c>
      <c r="P16" s="329">
        <f t="shared" si="2"/>
        <v>0</v>
      </c>
      <c r="Q16" s="321">
        <v>0</v>
      </c>
      <c r="R16" s="321">
        <v>0</v>
      </c>
      <c r="S16" s="329">
        <f t="shared" si="3"/>
        <v>0</v>
      </c>
      <c r="T16" s="321">
        <f t="shared" si="12"/>
        <v>0</v>
      </c>
      <c r="U16" s="321">
        <f t="shared" si="12"/>
        <v>0</v>
      </c>
      <c r="V16" s="329">
        <f t="shared" si="4"/>
        <v>0</v>
      </c>
      <c r="W16" s="328">
        <v>0</v>
      </c>
      <c r="X16" s="321">
        <v>0</v>
      </c>
      <c r="Y16" s="329">
        <f t="shared" si="5"/>
        <v>0</v>
      </c>
      <c r="Z16" s="321">
        <v>0</v>
      </c>
      <c r="AA16" s="321">
        <v>0</v>
      </c>
      <c r="AB16" s="329">
        <f t="shared" si="6"/>
        <v>0</v>
      </c>
      <c r="AC16" s="321">
        <f t="shared" si="13"/>
        <v>0</v>
      </c>
      <c r="AD16" s="321">
        <f t="shared" si="13"/>
        <v>0</v>
      </c>
      <c r="AE16" s="329">
        <f t="shared" si="7"/>
        <v>0</v>
      </c>
      <c r="AF16" s="330">
        <v>0</v>
      </c>
      <c r="AG16" s="321">
        <v>0</v>
      </c>
      <c r="AH16" s="329">
        <f t="shared" si="8"/>
        <v>0</v>
      </c>
      <c r="AI16" s="321">
        <v>0</v>
      </c>
      <c r="AJ16" s="321">
        <v>0</v>
      </c>
      <c r="AK16" s="329">
        <f t="shared" si="9"/>
        <v>0</v>
      </c>
      <c r="AL16" s="321">
        <f t="shared" si="14"/>
        <v>0</v>
      </c>
      <c r="AM16" s="321">
        <f t="shared" si="14"/>
        <v>0</v>
      </c>
      <c r="AN16" s="329">
        <f t="shared" si="10"/>
        <v>0</v>
      </c>
    </row>
    <row r="17" spans="1:40" ht="20.100000000000001" customHeight="1">
      <c r="A17" s="703" t="s">
        <v>333</v>
      </c>
      <c r="B17" s="704"/>
      <c r="C17" s="179">
        <v>10</v>
      </c>
      <c r="D17" s="324" t="s">
        <v>328</v>
      </c>
      <c r="E17" s="327">
        <v>14</v>
      </c>
      <c r="F17" s="320">
        <v>14</v>
      </c>
      <c r="G17" s="329">
        <f t="shared" si="0"/>
        <v>28</v>
      </c>
      <c r="H17" s="327">
        <v>11.61</v>
      </c>
      <c r="I17" s="320">
        <v>12.63</v>
      </c>
      <c r="J17" s="329">
        <f t="shared" si="1"/>
        <v>24.240000000000002</v>
      </c>
      <c r="K17" s="321">
        <f t="shared" si="11"/>
        <v>82.928571428571431</v>
      </c>
      <c r="L17" s="321">
        <f t="shared" si="11"/>
        <v>90.214285714285722</v>
      </c>
      <c r="M17" s="329">
        <f t="shared" si="11"/>
        <v>86.571428571428584</v>
      </c>
      <c r="N17" s="328">
        <v>0</v>
      </c>
      <c r="O17" s="321">
        <v>0</v>
      </c>
      <c r="P17" s="329">
        <f t="shared" si="2"/>
        <v>0</v>
      </c>
      <c r="Q17" s="321">
        <v>0</v>
      </c>
      <c r="R17" s="321">
        <v>0</v>
      </c>
      <c r="S17" s="329">
        <f t="shared" si="3"/>
        <v>0</v>
      </c>
      <c r="T17" s="321">
        <f t="shared" si="12"/>
        <v>0</v>
      </c>
      <c r="U17" s="321">
        <f t="shared" si="12"/>
        <v>0</v>
      </c>
      <c r="V17" s="329">
        <f t="shared" si="4"/>
        <v>0</v>
      </c>
      <c r="W17" s="328">
        <v>0</v>
      </c>
      <c r="X17" s="321">
        <v>0</v>
      </c>
      <c r="Y17" s="329">
        <f t="shared" si="5"/>
        <v>0</v>
      </c>
      <c r="Z17" s="321">
        <v>0</v>
      </c>
      <c r="AA17" s="321">
        <v>0</v>
      </c>
      <c r="AB17" s="329">
        <f t="shared" si="6"/>
        <v>0</v>
      </c>
      <c r="AC17" s="321">
        <f t="shared" si="13"/>
        <v>0</v>
      </c>
      <c r="AD17" s="321">
        <f t="shared" si="13"/>
        <v>0</v>
      </c>
      <c r="AE17" s="329">
        <f t="shared" si="7"/>
        <v>0</v>
      </c>
      <c r="AF17" s="330">
        <v>0</v>
      </c>
      <c r="AG17" s="321">
        <v>1</v>
      </c>
      <c r="AH17" s="329">
        <f t="shared" si="8"/>
        <v>1</v>
      </c>
      <c r="AI17" s="321">
        <v>0</v>
      </c>
      <c r="AJ17" s="321">
        <v>0</v>
      </c>
      <c r="AK17" s="329">
        <f t="shared" si="9"/>
        <v>0</v>
      </c>
      <c r="AL17" s="321">
        <f t="shared" si="14"/>
        <v>0</v>
      </c>
      <c r="AM17" s="321">
        <f t="shared" si="14"/>
        <v>1</v>
      </c>
      <c r="AN17" s="329">
        <f t="shared" si="10"/>
        <v>1</v>
      </c>
    </row>
    <row r="18" spans="1:40" ht="20.100000000000001" customHeight="1">
      <c r="A18" s="703"/>
      <c r="B18" s="704"/>
      <c r="C18" s="179"/>
      <c r="D18" s="324"/>
      <c r="E18" s="181"/>
      <c r="F18" s="182"/>
      <c r="G18" s="329"/>
      <c r="H18" s="181"/>
      <c r="I18" s="182"/>
      <c r="J18" s="329"/>
      <c r="K18" s="182"/>
      <c r="L18" s="182"/>
      <c r="M18" s="173"/>
      <c r="N18" s="181"/>
      <c r="O18" s="182"/>
      <c r="P18" s="182"/>
      <c r="Q18" s="182"/>
      <c r="R18" s="182"/>
      <c r="S18" s="182"/>
      <c r="T18" s="182"/>
      <c r="U18" s="182"/>
      <c r="V18" s="183"/>
      <c r="W18" s="181"/>
      <c r="X18" s="182"/>
      <c r="Y18" s="182"/>
      <c r="Z18" s="182"/>
      <c r="AA18" s="182"/>
      <c r="AB18" s="182"/>
      <c r="AC18" s="182"/>
      <c r="AD18" s="182"/>
      <c r="AE18" s="183"/>
      <c r="AF18" s="174"/>
      <c r="AG18" s="182"/>
      <c r="AH18" s="182"/>
      <c r="AI18" s="182"/>
      <c r="AJ18" s="182"/>
      <c r="AK18" s="182"/>
      <c r="AL18" s="182"/>
      <c r="AM18" s="182"/>
      <c r="AN18" s="183"/>
    </row>
    <row r="19" spans="1:40" ht="20.100000000000001" hidden="1" customHeight="1">
      <c r="A19" s="703"/>
      <c r="B19" s="704"/>
      <c r="C19" s="179"/>
      <c r="D19" s="324"/>
      <c r="E19" s="181"/>
      <c r="F19" s="182"/>
      <c r="G19" s="329"/>
      <c r="H19" s="181"/>
      <c r="I19" s="182"/>
      <c r="J19" s="329"/>
      <c r="K19" s="182"/>
      <c r="L19" s="182"/>
      <c r="M19" s="173"/>
      <c r="N19" s="181"/>
      <c r="O19" s="182"/>
      <c r="P19" s="182"/>
      <c r="Q19" s="182"/>
      <c r="R19" s="182"/>
      <c r="S19" s="182"/>
      <c r="T19" s="182"/>
      <c r="U19" s="182"/>
      <c r="V19" s="183"/>
      <c r="W19" s="181"/>
      <c r="X19" s="182"/>
      <c r="Y19" s="182"/>
      <c r="Z19" s="182"/>
      <c r="AA19" s="182"/>
      <c r="AB19" s="182"/>
      <c r="AC19" s="182"/>
      <c r="AD19" s="182"/>
      <c r="AE19" s="183"/>
      <c r="AF19" s="174"/>
      <c r="AG19" s="182"/>
      <c r="AH19" s="182"/>
      <c r="AI19" s="182"/>
      <c r="AJ19" s="182"/>
      <c r="AK19" s="182"/>
      <c r="AL19" s="182"/>
      <c r="AM19" s="182"/>
      <c r="AN19" s="183"/>
    </row>
    <row r="20" spans="1:40" ht="20.100000000000001" hidden="1" customHeight="1">
      <c r="A20" s="703"/>
      <c r="B20" s="704"/>
      <c r="C20" s="179"/>
      <c r="D20" s="324"/>
      <c r="E20" s="181"/>
      <c r="F20" s="182"/>
      <c r="G20" s="329"/>
      <c r="H20" s="181"/>
      <c r="I20" s="182"/>
      <c r="J20" s="329"/>
      <c r="K20" s="182"/>
      <c r="L20" s="182"/>
      <c r="M20" s="173"/>
      <c r="N20" s="181"/>
      <c r="O20" s="182"/>
      <c r="P20" s="182"/>
      <c r="Q20" s="182"/>
      <c r="R20" s="182"/>
      <c r="S20" s="182"/>
      <c r="T20" s="182"/>
      <c r="U20" s="182"/>
      <c r="V20" s="183"/>
      <c r="W20" s="181"/>
      <c r="X20" s="182"/>
      <c r="Y20" s="182"/>
      <c r="Z20" s="182"/>
      <c r="AA20" s="182"/>
      <c r="AB20" s="182"/>
      <c r="AC20" s="182"/>
      <c r="AD20" s="182"/>
      <c r="AE20" s="183"/>
      <c r="AF20" s="174"/>
      <c r="AG20" s="182"/>
      <c r="AH20" s="182"/>
      <c r="AI20" s="182"/>
      <c r="AJ20" s="182"/>
      <c r="AK20" s="182"/>
      <c r="AL20" s="182"/>
      <c r="AM20" s="182"/>
      <c r="AN20" s="183"/>
    </row>
    <row r="21" spans="1:40" ht="20.100000000000001" hidden="1" customHeight="1">
      <c r="A21" s="703"/>
      <c r="B21" s="704"/>
      <c r="C21" s="179"/>
      <c r="D21" s="324"/>
      <c r="E21" s="181"/>
      <c r="F21" s="182"/>
      <c r="G21" s="329"/>
      <c r="H21" s="181"/>
      <c r="I21" s="182"/>
      <c r="J21" s="329"/>
      <c r="K21" s="182"/>
      <c r="L21" s="182"/>
      <c r="M21" s="173"/>
      <c r="N21" s="181"/>
      <c r="O21" s="182"/>
      <c r="P21" s="182"/>
      <c r="Q21" s="182"/>
      <c r="R21" s="182"/>
      <c r="S21" s="182"/>
      <c r="T21" s="182"/>
      <c r="U21" s="182"/>
      <c r="V21" s="183"/>
      <c r="W21" s="181"/>
      <c r="X21" s="182"/>
      <c r="Y21" s="182"/>
      <c r="Z21" s="182"/>
      <c r="AA21" s="182"/>
      <c r="AB21" s="182"/>
      <c r="AC21" s="182"/>
      <c r="AD21" s="182"/>
      <c r="AE21" s="183"/>
      <c r="AF21" s="174"/>
      <c r="AG21" s="182"/>
      <c r="AH21" s="182"/>
      <c r="AI21" s="182"/>
      <c r="AJ21" s="182"/>
      <c r="AK21" s="182"/>
      <c r="AL21" s="182"/>
      <c r="AM21" s="182"/>
      <c r="AN21" s="183"/>
    </row>
    <row r="22" spans="1:40" ht="20.100000000000001" customHeight="1">
      <c r="A22" s="703"/>
      <c r="B22" s="704"/>
      <c r="C22" s="179"/>
      <c r="D22" s="324"/>
      <c r="E22" s="181"/>
      <c r="F22" s="182"/>
      <c r="G22" s="329"/>
      <c r="H22" s="181"/>
      <c r="I22" s="182"/>
      <c r="J22" s="329"/>
      <c r="K22" s="182"/>
      <c r="L22" s="182"/>
      <c r="M22" s="173"/>
      <c r="N22" s="181"/>
      <c r="O22" s="182"/>
      <c r="P22" s="182"/>
      <c r="Q22" s="182"/>
      <c r="R22" s="182"/>
      <c r="S22" s="182"/>
      <c r="T22" s="182"/>
      <c r="U22" s="182"/>
      <c r="V22" s="183"/>
      <c r="W22" s="181"/>
      <c r="X22" s="182"/>
      <c r="Y22" s="182"/>
      <c r="Z22" s="182"/>
      <c r="AA22" s="182"/>
      <c r="AB22" s="182"/>
      <c r="AC22" s="182"/>
      <c r="AD22" s="182"/>
      <c r="AE22" s="183"/>
      <c r="AF22" s="174"/>
      <c r="AG22" s="182"/>
      <c r="AH22" s="182"/>
      <c r="AI22" s="182"/>
      <c r="AJ22" s="182"/>
      <c r="AK22" s="182"/>
      <c r="AL22" s="182"/>
      <c r="AM22" s="182"/>
      <c r="AN22" s="183"/>
    </row>
    <row r="23" spans="1:40" ht="20.100000000000001" customHeight="1">
      <c r="A23" s="703"/>
      <c r="B23" s="704"/>
      <c r="C23" s="179"/>
      <c r="D23" s="324"/>
      <c r="E23" s="181"/>
      <c r="F23" s="182"/>
      <c r="G23" s="329"/>
      <c r="H23" s="181"/>
      <c r="I23" s="182"/>
      <c r="J23" s="329"/>
      <c r="K23" s="182"/>
      <c r="L23" s="182"/>
      <c r="M23" s="173"/>
      <c r="N23" s="181"/>
      <c r="O23" s="182"/>
      <c r="P23" s="182"/>
      <c r="Q23" s="182"/>
      <c r="R23" s="182"/>
      <c r="S23" s="182"/>
      <c r="T23" s="182"/>
      <c r="U23" s="182"/>
      <c r="V23" s="183"/>
      <c r="W23" s="181"/>
      <c r="X23" s="182"/>
      <c r="Y23" s="182"/>
      <c r="Z23" s="182"/>
      <c r="AA23" s="182"/>
      <c r="AB23" s="182"/>
      <c r="AC23" s="182"/>
      <c r="AD23" s="182"/>
      <c r="AE23" s="183"/>
      <c r="AF23" s="174"/>
      <c r="AG23" s="182"/>
      <c r="AH23" s="182"/>
      <c r="AI23" s="182"/>
      <c r="AJ23" s="182"/>
      <c r="AK23" s="182"/>
      <c r="AL23" s="182"/>
      <c r="AM23" s="182"/>
      <c r="AN23" s="183"/>
    </row>
    <row r="24" spans="1:40" ht="20.100000000000001" customHeight="1">
      <c r="A24" s="703"/>
      <c r="B24" s="704"/>
      <c r="C24" s="179"/>
      <c r="D24" s="324"/>
      <c r="E24" s="181"/>
      <c r="F24" s="182"/>
      <c r="G24" s="329"/>
      <c r="H24" s="181"/>
      <c r="I24" s="182"/>
      <c r="J24" s="329"/>
      <c r="K24" s="182"/>
      <c r="L24" s="182"/>
      <c r="M24" s="173"/>
      <c r="N24" s="181"/>
      <c r="O24" s="182"/>
      <c r="P24" s="182"/>
      <c r="Q24" s="182"/>
      <c r="R24" s="182"/>
      <c r="S24" s="182"/>
      <c r="T24" s="182"/>
      <c r="U24" s="182"/>
      <c r="V24" s="183"/>
      <c r="W24" s="181"/>
      <c r="X24" s="182"/>
      <c r="Y24" s="182"/>
      <c r="Z24" s="182"/>
      <c r="AA24" s="182"/>
      <c r="AB24" s="182"/>
      <c r="AC24" s="182"/>
      <c r="AD24" s="182"/>
      <c r="AE24" s="183"/>
      <c r="AF24" s="174"/>
      <c r="AG24" s="182"/>
      <c r="AH24" s="182"/>
      <c r="AI24" s="182"/>
      <c r="AJ24" s="182"/>
      <c r="AK24" s="182"/>
      <c r="AL24" s="182"/>
      <c r="AM24" s="182"/>
      <c r="AN24" s="183"/>
    </row>
    <row r="25" spans="1:40" ht="20.100000000000001" customHeight="1">
      <c r="A25" s="703"/>
      <c r="B25" s="704"/>
      <c r="C25" s="184"/>
      <c r="D25" s="185"/>
      <c r="E25" s="186"/>
      <c r="F25" s="187"/>
      <c r="G25" s="329"/>
      <c r="H25" s="186"/>
      <c r="I25" s="187"/>
      <c r="J25" s="329"/>
      <c r="K25" s="187"/>
      <c r="L25" s="187"/>
      <c r="M25" s="189"/>
      <c r="N25" s="186"/>
      <c r="O25" s="187"/>
      <c r="P25" s="187"/>
      <c r="Q25" s="187"/>
      <c r="R25" s="187"/>
      <c r="S25" s="187"/>
      <c r="T25" s="187"/>
      <c r="U25" s="187"/>
      <c r="V25" s="188"/>
      <c r="W25" s="186"/>
      <c r="X25" s="187"/>
      <c r="Y25" s="187"/>
      <c r="Z25" s="187"/>
      <c r="AA25" s="187"/>
      <c r="AB25" s="187"/>
      <c r="AC25" s="187"/>
      <c r="AD25" s="187"/>
      <c r="AE25" s="188"/>
      <c r="AF25" s="190"/>
      <c r="AG25" s="187"/>
      <c r="AH25" s="187"/>
      <c r="AI25" s="187"/>
      <c r="AJ25" s="187"/>
      <c r="AK25" s="187"/>
      <c r="AL25" s="187"/>
      <c r="AM25" s="187"/>
      <c r="AN25" s="188"/>
    </row>
    <row r="26" spans="1:40" ht="20.100000000000001" customHeight="1" thickBot="1">
      <c r="A26" s="703"/>
      <c r="B26" s="704"/>
      <c r="C26" s="184"/>
      <c r="D26" s="185"/>
      <c r="E26" s="186"/>
      <c r="F26" s="187"/>
      <c r="G26" s="329"/>
      <c r="H26" s="186"/>
      <c r="I26" s="187"/>
      <c r="J26" s="329"/>
      <c r="K26" s="187"/>
      <c r="L26" s="187"/>
      <c r="M26" s="189"/>
      <c r="N26" s="186"/>
      <c r="O26" s="187"/>
      <c r="P26" s="187"/>
      <c r="Q26" s="187"/>
      <c r="R26" s="187"/>
      <c r="S26" s="187"/>
      <c r="T26" s="187"/>
      <c r="U26" s="187"/>
      <c r="V26" s="188"/>
      <c r="W26" s="186"/>
      <c r="X26" s="187"/>
      <c r="Y26" s="187"/>
      <c r="Z26" s="187"/>
      <c r="AA26" s="187"/>
      <c r="AB26" s="187"/>
      <c r="AC26" s="187"/>
      <c r="AD26" s="187"/>
      <c r="AE26" s="188"/>
      <c r="AF26" s="190"/>
      <c r="AG26" s="187"/>
      <c r="AH26" s="187"/>
      <c r="AI26" s="187"/>
      <c r="AJ26" s="187"/>
      <c r="AK26" s="187"/>
      <c r="AL26" s="187"/>
      <c r="AM26" s="187"/>
      <c r="AN26" s="188"/>
    </row>
    <row r="27" spans="1:40" ht="20.100000000000001" customHeight="1" thickBot="1">
      <c r="A27" s="191" t="s">
        <v>80</v>
      </c>
      <c r="B27" s="192"/>
      <c r="C27" s="192"/>
      <c r="D27" s="193"/>
      <c r="E27" s="194"/>
      <c r="F27" s="195"/>
      <c r="G27" s="196"/>
      <c r="H27" s="194"/>
      <c r="I27" s="195"/>
      <c r="J27" s="195"/>
      <c r="K27" s="195"/>
      <c r="L27" s="195"/>
      <c r="M27" s="197"/>
      <c r="N27" s="194"/>
      <c r="O27" s="195"/>
      <c r="P27" s="195"/>
      <c r="Q27" s="195"/>
      <c r="R27" s="195"/>
      <c r="S27" s="195"/>
      <c r="T27" s="195"/>
      <c r="U27" s="195"/>
      <c r="V27" s="196"/>
      <c r="W27" s="194"/>
      <c r="X27" s="195"/>
      <c r="Y27" s="195"/>
      <c r="Z27" s="195"/>
      <c r="AA27" s="195"/>
      <c r="AB27" s="195"/>
      <c r="AC27" s="195"/>
      <c r="AD27" s="195"/>
      <c r="AE27" s="196"/>
      <c r="AF27" s="198"/>
      <c r="AG27" s="195"/>
      <c r="AH27" s="195"/>
      <c r="AI27" s="195"/>
      <c r="AJ27" s="195"/>
      <c r="AK27" s="195"/>
      <c r="AL27" s="195"/>
      <c r="AM27" s="195"/>
      <c r="AN27" s="196"/>
    </row>
    <row r="28" spans="1:40" ht="20.100000000000001" customHeight="1">
      <c r="A28" s="720" t="s">
        <v>81</v>
      </c>
      <c r="B28" s="721"/>
      <c r="C28" s="721"/>
      <c r="D28" s="722"/>
      <c r="E28" s="174"/>
      <c r="F28" s="182"/>
      <c r="G28" s="183"/>
      <c r="H28" s="181"/>
      <c r="I28" s="182"/>
      <c r="J28" s="182"/>
      <c r="K28" s="182"/>
      <c r="L28" s="182"/>
      <c r="M28" s="173"/>
      <c r="N28" s="181"/>
      <c r="O28" s="182"/>
      <c r="P28" s="182"/>
      <c r="Q28" s="182"/>
      <c r="R28" s="182"/>
      <c r="S28" s="182"/>
      <c r="T28" s="182"/>
      <c r="U28" s="182"/>
      <c r="V28" s="183"/>
      <c r="W28" s="181"/>
      <c r="X28" s="182"/>
      <c r="Y28" s="182"/>
      <c r="Z28" s="182"/>
      <c r="AA28" s="182"/>
      <c r="AB28" s="182"/>
      <c r="AC28" s="182"/>
      <c r="AD28" s="182"/>
      <c r="AE28" s="183"/>
      <c r="AF28" s="174"/>
      <c r="AG28" s="182"/>
      <c r="AH28" s="182"/>
      <c r="AI28" s="182"/>
      <c r="AJ28" s="182"/>
      <c r="AK28" s="182"/>
      <c r="AL28" s="182"/>
      <c r="AM28" s="182"/>
      <c r="AN28" s="183"/>
    </row>
    <row r="29" spans="1:40" ht="20.100000000000001" customHeight="1">
      <c r="A29" s="717" t="s">
        <v>111</v>
      </c>
      <c r="B29" s="718"/>
      <c r="C29" s="718"/>
      <c r="D29" s="719"/>
      <c r="E29" s="174">
        <f>E12+E13</f>
        <v>21</v>
      </c>
      <c r="F29" s="182">
        <f>F12+F13</f>
        <v>34</v>
      </c>
      <c r="G29" s="340">
        <f>E29+F29</f>
        <v>55</v>
      </c>
      <c r="H29" s="181">
        <f>H12+H13</f>
        <v>19</v>
      </c>
      <c r="I29" s="182">
        <f t="shared" ref="I29:AN29" si="15">I12+I13</f>
        <v>32.4</v>
      </c>
      <c r="J29" s="343">
        <f t="shared" si="15"/>
        <v>51.4</v>
      </c>
      <c r="K29" s="181">
        <f t="shared" ref="K29:M30" si="16">(H29/E29)*100</f>
        <v>90.476190476190482</v>
      </c>
      <c r="L29" s="181">
        <f t="shared" si="16"/>
        <v>95.294117647058812</v>
      </c>
      <c r="M29" s="343">
        <f t="shared" si="16"/>
        <v>93.454545454545453</v>
      </c>
      <c r="N29" s="328">
        <f t="shared" si="15"/>
        <v>0</v>
      </c>
      <c r="O29" s="321">
        <f t="shared" si="15"/>
        <v>0</v>
      </c>
      <c r="P29" s="329">
        <f t="shared" si="15"/>
        <v>0</v>
      </c>
      <c r="Q29" s="328">
        <f t="shared" si="15"/>
        <v>2</v>
      </c>
      <c r="R29" s="321">
        <f t="shared" si="15"/>
        <v>0</v>
      </c>
      <c r="S29" s="329">
        <f t="shared" si="15"/>
        <v>2</v>
      </c>
      <c r="T29" s="328">
        <f t="shared" si="15"/>
        <v>2</v>
      </c>
      <c r="U29" s="321">
        <f t="shared" si="15"/>
        <v>0</v>
      </c>
      <c r="V29" s="329">
        <f t="shared" si="15"/>
        <v>2</v>
      </c>
      <c r="W29" s="328">
        <f t="shared" si="15"/>
        <v>0</v>
      </c>
      <c r="X29" s="321">
        <f t="shared" si="15"/>
        <v>0</v>
      </c>
      <c r="Y29" s="329">
        <f t="shared" si="15"/>
        <v>0</v>
      </c>
      <c r="Z29" s="328">
        <f t="shared" si="15"/>
        <v>0</v>
      </c>
      <c r="AA29" s="321">
        <f t="shared" si="15"/>
        <v>0</v>
      </c>
      <c r="AB29" s="329">
        <f t="shared" si="15"/>
        <v>0</v>
      </c>
      <c r="AC29" s="328">
        <f t="shared" si="15"/>
        <v>0</v>
      </c>
      <c r="AD29" s="321">
        <f t="shared" si="15"/>
        <v>0</v>
      </c>
      <c r="AE29" s="329">
        <f t="shared" si="15"/>
        <v>0</v>
      </c>
      <c r="AF29" s="328">
        <f t="shared" si="15"/>
        <v>0</v>
      </c>
      <c r="AG29" s="321">
        <f t="shared" si="15"/>
        <v>0</v>
      </c>
      <c r="AH29" s="329">
        <f t="shared" si="15"/>
        <v>0</v>
      </c>
      <c r="AI29" s="328">
        <f t="shared" si="15"/>
        <v>0</v>
      </c>
      <c r="AJ29" s="321">
        <f t="shared" si="15"/>
        <v>0</v>
      </c>
      <c r="AK29" s="329">
        <f t="shared" si="15"/>
        <v>0</v>
      </c>
      <c r="AL29" s="328">
        <f t="shared" si="15"/>
        <v>0</v>
      </c>
      <c r="AM29" s="321">
        <f t="shared" si="15"/>
        <v>0</v>
      </c>
      <c r="AN29" s="329">
        <f t="shared" si="15"/>
        <v>0</v>
      </c>
    </row>
    <row r="30" spans="1:40" ht="20.100000000000001" customHeight="1">
      <c r="A30" s="717" t="s">
        <v>112</v>
      </c>
      <c r="B30" s="718"/>
      <c r="C30" s="718"/>
      <c r="D30" s="719"/>
      <c r="E30" s="174">
        <f>E14+E15</f>
        <v>37</v>
      </c>
      <c r="F30" s="182">
        <f>F14+F15</f>
        <v>32</v>
      </c>
      <c r="G30" s="340">
        <f>E30+F30</f>
        <v>69</v>
      </c>
      <c r="H30" s="181">
        <f>H14+H15</f>
        <v>29</v>
      </c>
      <c r="I30" s="182">
        <f t="shared" ref="I30:AN30" si="17">I14+I15</f>
        <v>28</v>
      </c>
      <c r="J30" s="343">
        <f t="shared" si="17"/>
        <v>57</v>
      </c>
      <c r="K30" s="181">
        <f t="shared" si="16"/>
        <v>78.378378378378372</v>
      </c>
      <c r="L30" s="181">
        <f t="shared" si="16"/>
        <v>87.5</v>
      </c>
      <c r="M30" s="343">
        <f t="shared" si="16"/>
        <v>82.608695652173907</v>
      </c>
      <c r="N30" s="328">
        <f t="shared" si="17"/>
        <v>0</v>
      </c>
      <c r="O30" s="321">
        <f t="shared" si="17"/>
        <v>0</v>
      </c>
      <c r="P30" s="329">
        <f t="shared" si="17"/>
        <v>0</v>
      </c>
      <c r="Q30" s="328">
        <f t="shared" si="17"/>
        <v>0</v>
      </c>
      <c r="R30" s="321">
        <f t="shared" si="17"/>
        <v>0</v>
      </c>
      <c r="S30" s="329">
        <f t="shared" si="17"/>
        <v>0</v>
      </c>
      <c r="T30" s="328">
        <f t="shared" si="17"/>
        <v>0</v>
      </c>
      <c r="U30" s="321">
        <f t="shared" si="17"/>
        <v>0</v>
      </c>
      <c r="V30" s="329">
        <f t="shared" si="17"/>
        <v>0</v>
      </c>
      <c r="W30" s="328">
        <f t="shared" si="17"/>
        <v>0</v>
      </c>
      <c r="X30" s="321">
        <f t="shared" si="17"/>
        <v>0</v>
      </c>
      <c r="Y30" s="329">
        <f t="shared" si="17"/>
        <v>0</v>
      </c>
      <c r="Z30" s="328">
        <f t="shared" si="17"/>
        <v>0</v>
      </c>
      <c r="AA30" s="321">
        <f t="shared" si="17"/>
        <v>0</v>
      </c>
      <c r="AB30" s="329">
        <f t="shared" si="17"/>
        <v>0</v>
      </c>
      <c r="AC30" s="328">
        <f t="shared" si="17"/>
        <v>0</v>
      </c>
      <c r="AD30" s="321">
        <f t="shared" si="17"/>
        <v>0</v>
      </c>
      <c r="AE30" s="329">
        <f t="shared" si="17"/>
        <v>0</v>
      </c>
      <c r="AF30" s="328">
        <f t="shared" si="17"/>
        <v>0</v>
      </c>
      <c r="AG30" s="321">
        <f t="shared" si="17"/>
        <v>0</v>
      </c>
      <c r="AH30" s="329">
        <f t="shared" si="17"/>
        <v>0</v>
      </c>
      <c r="AI30" s="328">
        <f t="shared" si="17"/>
        <v>0</v>
      </c>
      <c r="AJ30" s="321">
        <f t="shared" si="17"/>
        <v>1</v>
      </c>
      <c r="AK30" s="329">
        <f t="shared" si="17"/>
        <v>1</v>
      </c>
      <c r="AL30" s="328">
        <f t="shared" si="17"/>
        <v>0</v>
      </c>
      <c r="AM30" s="321">
        <f t="shared" si="17"/>
        <v>1</v>
      </c>
      <c r="AN30" s="329">
        <f t="shared" si="17"/>
        <v>1</v>
      </c>
    </row>
    <row r="31" spans="1:40" ht="20.100000000000001" customHeight="1">
      <c r="A31" s="717" t="s">
        <v>113</v>
      </c>
      <c r="B31" s="718"/>
      <c r="C31" s="718"/>
      <c r="D31" s="719"/>
      <c r="E31" s="174">
        <f>E16</f>
        <v>20</v>
      </c>
      <c r="F31" s="182">
        <f>F16</f>
        <v>25</v>
      </c>
      <c r="G31" s="340">
        <f>E31+F31</f>
        <v>45</v>
      </c>
      <c r="H31" s="181">
        <f>H16</f>
        <v>16</v>
      </c>
      <c r="I31" s="182">
        <f t="shared" ref="I31:AN32" si="18">I16</f>
        <v>22</v>
      </c>
      <c r="J31" s="343">
        <f t="shared" si="18"/>
        <v>38</v>
      </c>
      <c r="K31" s="181">
        <f t="shared" si="18"/>
        <v>80</v>
      </c>
      <c r="L31" s="181">
        <f t="shared" si="18"/>
        <v>88</v>
      </c>
      <c r="M31" s="343">
        <f>(J31/G31)*100</f>
        <v>84.444444444444443</v>
      </c>
      <c r="N31" s="328">
        <f t="shared" si="18"/>
        <v>0</v>
      </c>
      <c r="O31" s="321">
        <f t="shared" si="18"/>
        <v>0</v>
      </c>
      <c r="P31" s="329">
        <f t="shared" si="18"/>
        <v>0</v>
      </c>
      <c r="Q31" s="328">
        <f t="shared" si="18"/>
        <v>0</v>
      </c>
      <c r="R31" s="321">
        <f t="shared" si="18"/>
        <v>0</v>
      </c>
      <c r="S31" s="329">
        <f t="shared" si="18"/>
        <v>0</v>
      </c>
      <c r="T31" s="328">
        <f t="shared" si="18"/>
        <v>0</v>
      </c>
      <c r="U31" s="321">
        <f t="shared" si="18"/>
        <v>0</v>
      </c>
      <c r="V31" s="329">
        <f t="shared" si="18"/>
        <v>0</v>
      </c>
      <c r="W31" s="328">
        <f t="shared" si="18"/>
        <v>0</v>
      </c>
      <c r="X31" s="321">
        <f t="shared" si="18"/>
        <v>0</v>
      </c>
      <c r="Y31" s="329">
        <f t="shared" si="18"/>
        <v>0</v>
      </c>
      <c r="Z31" s="328">
        <f t="shared" si="18"/>
        <v>0</v>
      </c>
      <c r="AA31" s="321">
        <f t="shared" si="18"/>
        <v>0</v>
      </c>
      <c r="AB31" s="329">
        <f t="shared" si="18"/>
        <v>0</v>
      </c>
      <c r="AC31" s="328">
        <f t="shared" si="18"/>
        <v>0</v>
      </c>
      <c r="AD31" s="321">
        <f t="shared" si="18"/>
        <v>0</v>
      </c>
      <c r="AE31" s="329">
        <f t="shared" si="18"/>
        <v>0</v>
      </c>
      <c r="AF31" s="328">
        <f t="shared" si="18"/>
        <v>0</v>
      </c>
      <c r="AG31" s="321">
        <f t="shared" si="18"/>
        <v>0</v>
      </c>
      <c r="AH31" s="329">
        <f t="shared" si="18"/>
        <v>0</v>
      </c>
      <c r="AI31" s="328">
        <f t="shared" si="18"/>
        <v>0</v>
      </c>
      <c r="AJ31" s="321">
        <f t="shared" si="18"/>
        <v>0</v>
      </c>
      <c r="AK31" s="329">
        <f t="shared" si="18"/>
        <v>0</v>
      </c>
      <c r="AL31" s="328">
        <f t="shared" si="18"/>
        <v>0</v>
      </c>
      <c r="AM31" s="321">
        <f t="shared" si="18"/>
        <v>0</v>
      </c>
      <c r="AN31" s="329">
        <f t="shared" si="18"/>
        <v>0</v>
      </c>
    </row>
    <row r="32" spans="1:40" ht="20.100000000000001" customHeight="1">
      <c r="A32" s="717" t="s">
        <v>114</v>
      </c>
      <c r="B32" s="718"/>
      <c r="C32" s="718"/>
      <c r="D32" s="719"/>
      <c r="E32" s="174">
        <f>E17</f>
        <v>14</v>
      </c>
      <c r="F32" s="182">
        <f>F17</f>
        <v>14</v>
      </c>
      <c r="G32" s="340">
        <f>E32+F32</f>
        <v>28</v>
      </c>
      <c r="H32" s="181">
        <f>H17</f>
        <v>11.61</v>
      </c>
      <c r="I32" s="182">
        <f t="shared" si="18"/>
        <v>12.63</v>
      </c>
      <c r="J32" s="343">
        <f t="shared" si="18"/>
        <v>24.240000000000002</v>
      </c>
      <c r="K32" s="181">
        <f t="shared" si="18"/>
        <v>82.928571428571431</v>
      </c>
      <c r="L32" s="181">
        <f t="shared" si="18"/>
        <v>90.214285714285722</v>
      </c>
      <c r="M32" s="343">
        <f>(J32/G32)*100</f>
        <v>86.571428571428584</v>
      </c>
      <c r="N32" s="328">
        <f t="shared" si="18"/>
        <v>0</v>
      </c>
      <c r="O32" s="321">
        <f t="shared" si="18"/>
        <v>0</v>
      </c>
      <c r="P32" s="329">
        <f t="shared" si="18"/>
        <v>0</v>
      </c>
      <c r="Q32" s="328">
        <f t="shared" si="18"/>
        <v>0</v>
      </c>
      <c r="R32" s="321">
        <f t="shared" si="18"/>
        <v>0</v>
      </c>
      <c r="S32" s="329">
        <f t="shared" si="18"/>
        <v>0</v>
      </c>
      <c r="T32" s="328">
        <f t="shared" si="18"/>
        <v>0</v>
      </c>
      <c r="U32" s="321">
        <f t="shared" si="18"/>
        <v>0</v>
      </c>
      <c r="V32" s="329">
        <f t="shared" si="18"/>
        <v>0</v>
      </c>
      <c r="W32" s="328">
        <f t="shared" si="18"/>
        <v>0</v>
      </c>
      <c r="X32" s="321">
        <f t="shared" si="18"/>
        <v>0</v>
      </c>
      <c r="Y32" s="329">
        <f t="shared" si="18"/>
        <v>0</v>
      </c>
      <c r="Z32" s="328">
        <f t="shared" si="18"/>
        <v>0</v>
      </c>
      <c r="AA32" s="321">
        <f t="shared" si="18"/>
        <v>0</v>
      </c>
      <c r="AB32" s="329">
        <f t="shared" si="18"/>
        <v>0</v>
      </c>
      <c r="AC32" s="328">
        <f t="shared" si="18"/>
        <v>0</v>
      </c>
      <c r="AD32" s="321">
        <f t="shared" si="18"/>
        <v>0</v>
      </c>
      <c r="AE32" s="329">
        <f t="shared" si="18"/>
        <v>0</v>
      </c>
      <c r="AF32" s="328">
        <f t="shared" si="18"/>
        <v>0</v>
      </c>
      <c r="AG32" s="321">
        <f t="shared" si="18"/>
        <v>1</v>
      </c>
      <c r="AH32" s="329">
        <f t="shared" si="18"/>
        <v>1</v>
      </c>
      <c r="AI32" s="328">
        <f t="shared" si="18"/>
        <v>0</v>
      </c>
      <c r="AJ32" s="321">
        <f t="shared" si="18"/>
        <v>0</v>
      </c>
      <c r="AK32" s="329">
        <f t="shared" si="18"/>
        <v>0</v>
      </c>
      <c r="AL32" s="328">
        <f t="shared" si="18"/>
        <v>0</v>
      </c>
      <c r="AM32" s="321">
        <f t="shared" si="18"/>
        <v>1</v>
      </c>
      <c r="AN32" s="329">
        <f t="shared" si="18"/>
        <v>1</v>
      </c>
    </row>
    <row r="33" spans="1:40" ht="20.100000000000001" customHeight="1">
      <c r="A33" s="717" t="s">
        <v>115</v>
      </c>
      <c r="B33" s="718"/>
      <c r="C33" s="718"/>
      <c r="D33" s="719"/>
      <c r="E33" s="174"/>
      <c r="F33" s="182"/>
      <c r="G33" s="340"/>
      <c r="H33" s="181"/>
      <c r="I33" s="182"/>
      <c r="J33" s="182"/>
      <c r="K33" s="182"/>
      <c r="L33" s="182"/>
      <c r="M33" s="173"/>
      <c r="N33" s="181"/>
      <c r="O33" s="182"/>
      <c r="P33" s="182"/>
      <c r="Q33" s="182"/>
      <c r="R33" s="182"/>
      <c r="S33" s="182"/>
      <c r="T33" s="182"/>
      <c r="U33" s="182"/>
      <c r="V33" s="183"/>
      <c r="W33" s="181"/>
      <c r="X33" s="182"/>
      <c r="Y33" s="182"/>
      <c r="Z33" s="182"/>
      <c r="AA33" s="182"/>
      <c r="AB33" s="182"/>
      <c r="AC33" s="182"/>
      <c r="AD33" s="182"/>
      <c r="AE33" s="183"/>
      <c r="AF33" s="174"/>
      <c r="AG33" s="182"/>
      <c r="AH33" s="182"/>
      <c r="AI33" s="182"/>
      <c r="AJ33" s="182"/>
      <c r="AK33" s="182"/>
      <c r="AL33" s="182"/>
      <c r="AM33" s="182"/>
      <c r="AN33" s="183"/>
    </row>
    <row r="34" spans="1:40" ht="20.100000000000001" customHeight="1">
      <c r="A34" s="717" t="s">
        <v>116</v>
      </c>
      <c r="B34" s="718"/>
      <c r="C34" s="718"/>
      <c r="D34" s="719"/>
      <c r="E34" s="174"/>
      <c r="F34" s="182"/>
      <c r="G34" s="340"/>
      <c r="H34" s="181"/>
      <c r="I34" s="182"/>
      <c r="J34" s="182"/>
      <c r="K34" s="182"/>
      <c r="L34" s="182"/>
      <c r="M34" s="173"/>
      <c r="N34" s="181"/>
      <c r="O34" s="182"/>
      <c r="P34" s="182"/>
      <c r="Q34" s="182"/>
      <c r="R34" s="182"/>
      <c r="S34" s="182"/>
      <c r="T34" s="182"/>
      <c r="U34" s="182"/>
      <c r="V34" s="183"/>
      <c r="W34" s="181"/>
      <c r="X34" s="182"/>
      <c r="Y34" s="182"/>
      <c r="Z34" s="182"/>
      <c r="AA34" s="182"/>
      <c r="AB34" s="182"/>
      <c r="AC34" s="182"/>
      <c r="AD34" s="182"/>
      <c r="AE34" s="183"/>
      <c r="AF34" s="174"/>
      <c r="AG34" s="182"/>
      <c r="AH34" s="182"/>
      <c r="AI34" s="182"/>
      <c r="AJ34" s="182"/>
      <c r="AK34" s="182"/>
      <c r="AL34" s="182"/>
      <c r="AM34" s="182"/>
      <c r="AN34" s="183"/>
    </row>
    <row r="35" spans="1:40" ht="20.100000000000001" customHeight="1" thickBot="1">
      <c r="A35" s="726" t="s">
        <v>48</v>
      </c>
      <c r="B35" s="727"/>
      <c r="C35" s="727"/>
      <c r="D35" s="728"/>
      <c r="E35" s="199"/>
      <c r="F35" s="200"/>
      <c r="G35" s="342"/>
      <c r="H35" s="202"/>
      <c r="I35" s="200"/>
      <c r="J35" s="200"/>
      <c r="K35" s="200"/>
      <c r="L35" s="200"/>
      <c r="M35" s="203"/>
      <c r="N35" s="202"/>
      <c r="O35" s="200"/>
      <c r="P35" s="200"/>
      <c r="Q35" s="200"/>
      <c r="R35" s="200"/>
      <c r="S35" s="200"/>
      <c r="T35" s="200"/>
      <c r="U35" s="200"/>
      <c r="V35" s="201"/>
      <c r="W35" s="202"/>
      <c r="X35" s="200"/>
      <c r="Y35" s="200"/>
      <c r="Z35" s="200"/>
      <c r="AA35" s="200"/>
      <c r="AB35" s="200"/>
      <c r="AC35" s="200"/>
      <c r="AD35" s="200"/>
      <c r="AE35" s="201"/>
      <c r="AF35" s="199"/>
      <c r="AG35" s="200"/>
      <c r="AH35" s="200"/>
      <c r="AI35" s="200"/>
      <c r="AJ35" s="200"/>
      <c r="AK35" s="200"/>
      <c r="AL35" s="200"/>
      <c r="AM35" s="200"/>
      <c r="AN35" s="201"/>
    </row>
    <row r="36" spans="1:40" ht="20.100000000000001" customHeight="1" thickTop="1" thickBot="1">
      <c r="A36" s="723" t="s">
        <v>4</v>
      </c>
      <c r="B36" s="724"/>
      <c r="C36" s="724"/>
      <c r="D36" s="725"/>
      <c r="E36" s="204">
        <f>SUM(E29:E35)</f>
        <v>92</v>
      </c>
      <c r="F36" s="204">
        <f>SUM(F29:F35)</f>
        <v>105</v>
      </c>
      <c r="G36" s="341">
        <f>SUM(E36:F36)</f>
        <v>197</v>
      </c>
      <c r="H36" s="205">
        <f>SUM(H29:H32)</f>
        <v>75.61</v>
      </c>
      <c r="I36" s="206">
        <f>SUM(I29:I32)</f>
        <v>95.03</v>
      </c>
      <c r="J36" s="344">
        <f>SUM(J29:J32)</f>
        <v>170.64000000000001</v>
      </c>
      <c r="K36" s="206">
        <f>(H36/E36)*100</f>
        <v>82.184782608695656</v>
      </c>
      <c r="L36" s="206">
        <f>(I36/F36)*100</f>
        <v>90.504761904761907</v>
      </c>
      <c r="M36" s="345">
        <f>(J36/G36)*100</f>
        <v>86.619289340101531</v>
      </c>
      <c r="N36" s="205">
        <f>SUM(N29:N35)</f>
        <v>0</v>
      </c>
      <c r="O36" s="206">
        <f t="shared" ref="O36:AN36" si="19">SUM(O29:O35)</f>
        <v>0</v>
      </c>
      <c r="P36" s="344">
        <f t="shared" si="19"/>
        <v>0</v>
      </c>
      <c r="Q36" s="206">
        <f t="shared" si="19"/>
        <v>2</v>
      </c>
      <c r="R36" s="206">
        <f t="shared" si="19"/>
        <v>0</v>
      </c>
      <c r="S36" s="344">
        <f t="shared" si="19"/>
        <v>2</v>
      </c>
      <c r="T36" s="206">
        <f t="shared" si="19"/>
        <v>2</v>
      </c>
      <c r="U36" s="206">
        <f t="shared" si="19"/>
        <v>0</v>
      </c>
      <c r="V36" s="346">
        <f t="shared" si="19"/>
        <v>2</v>
      </c>
      <c r="W36" s="205">
        <f t="shared" si="19"/>
        <v>0</v>
      </c>
      <c r="X36" s="206">
        <f t="shared" si="19"/>
        <v>0</v>
      </c>
      <c r="Y36" s="344">
        <f t="shared" si="19"/>
        <v>0</v>
      </c>
      <c r="Z36" s="206">
        <f t="shared" si="19"/>
        <v>0</v>
      </c>
      <c r="AA36" s="206">
        <f t="shared" si="19"/>
        <v>0</v>
      </c>
      <c r="AB36" s="344">
        <f t="shared" si="19"/>
        <v>0</v>
      </c>
      <c r="AC36" s="206">
        <f t="shared" si="19"/>
        <v>0</v>
      </c>
      <c r="AD36" s="206">
        <f t="shared" si="19"/>
        <v>0</v>
      </c>
      <c r="AE36" s="346">
        <f t="shared" si="19"/>
        <v>0</v>
      </c>
      <c r="AF36" s="204">
        <f t="shared" si="19"/>
        <v>0</v>
      </c>
      <c r="AG36" s="206">
        <f t="shared" si="19"/>
        <v>1</v>
      </c>
      <c r="AH36" s="344">
        <f t="shared" si="19"/>
        <v>1</v>
      </c>
      <c r="AI36" s="206">
        <f t="shared" si="19"/>
        <v>0</v>
      </c>
      <c r="AJ36" s="206">
        <f t="shared" si="19"/>
        <v>1</v>
      </c>
      <c r="AK36" s="344">
        <f t="shared" si="19"/>
        <v>1</v>
      </c>
      <c r="AL36" s="206">
        <f t="shared" si="19"/>
        <v>0</v>
      </c>
      <c r="AM36" s="206">
        <f t="shared" si="19"/>
        <v>2</v>
      </c>
      <c r="AN36" s="346">
        <f t="shared" si="19"/>
        <v>2</v>
      </c>
    </row>
    <row r="37" spans="1:40">
      <c r="A37" s="209" t="s">
        <v>63</v>
      </c>
      <c r="B37" s="153"/>
      <c r="C37" s="153"/>
      <c r="D37" s="153"/>
      <c r="E37" s="160"/>
      <c r="F37" s="160"/>
      <c r="G37" s="160"/>
      <c r="H37" s="160"/>
      <c r="I37" s="160"/>
      <c r="J37" s="160"/>
      <c r="K37" s="160"/>
      <c r="L37" s="160"/>
      <c r="M37" s="160"/>
      <c r="N37" s="160"/>
      <c r="O37" s="160"/>
      <c r="P37" s="160"/>
      <c r="Q37" s="160"/>
      <c r="R37" s="160"/>
      <c r="S37" s="160"/>
      <c r="T37" s="160"/>
      <c r="U37" s="160"/>
      <c r="V37" s="160"/>
      <c r="Y37" s="109" t="s">
        <v>144</v>
      </c>
    </row>
    <row r="38" spans="1:40">
      <c r="A38" s="672" t="s">
        <v>256</v>
      </c>
      <c r="B38" s="672"/>
      <c r="C38" s="672"/>
      <c r="D38" s="672"/>
      <c r="E38" s="672"/>
      <c r="F38" s="672"/>
      <c r="G38" s="672"/>
      <c r="H38" s="672"/>
      <c r="I38" s="672"/>
      <c r="J38" s="672"/>
      <c r="K38" s="672"/>
      <c r="L38" s="672"/>
      <c r="M38" s="672"/>
      <c r="N38" s="672"/>
      <c r="O38" s="672"/>
      <c r="P38" s="672"/>
      <c r="Q38" s="672"/>
      <c r="R38" s="672"/>
      <c r="S38" s="672"/>
      <c r="T38" s="672"/>
      <c r="U38" s="672"/>
      <c r="V38" s="672"/>
    </row>
    <row r="39" spans="1:40" ht="19.5" customHeight="1">
      <c r="A39" s="150" t="s">
        <v>252</v>
      </c>
      <c r="W39" s="322"/>
      <c r="X39" s="322"/>
      <c r="Y39" s="322"/>
      <c r="Z39" s="322"/>
      <c r="AA39" s="322"/>
      <c r="AC39" s="676" t="s">
        <v>315</v>
      </c>
      <c r="AD39" s="676"/>
      <c r="AE39" s="676"/>
      <c r="AF39" s="676"/>
      <c r="AG39" s="676"/>
      <c r="AH39" s="676"/>
      <c r="AI39" s="676"/>
      <c r="AJ39" s="676"/>
      <c r="AK39" s="676"/>
      <c r="AL39" s="676"/>
      <c r="AM39" s="112"/>
      <c r="AN39" s="112"/>
    </row>
    <row r="40" spans="1:40" ht="14.25" customHeight="1">
      <c r="A40" s="150" t="s">
        <v>291</v>
      </c>
      <c r="AC40" s="160"/>
      <c r="AD40" s="160"/>
      <c r="AE40" s="160"/>
      <c r="AF40" s="160"/>
      <c r="AG40" s="141" t="s">
        <v>140</v>
      </c>
      <c r="AH40" s="116"/>
      <c r="AI40" s="116"/>
      <c r="AJ40" s="116"/>
      <c r="AK40" s="116"/>
      <c r="AL40" s="116"/>
      <c r="AM40" s="116"/>
      <c r="AN40" s="116"/>
    </row>
    <row r="41" spans="1:40" ht="15" customHeight="1">
      <c r="A41" s="672" t="s">
        <v>306</v>
      </c>
      <c r="B41" s="672"/>
      <c r="C41" s="672"/>
      <c r="D41" s="672"/>
      <c r="E41" s="672"/>
      <c r="F41" s="672"/>
      <c r="G41" s="672"/>
      <c r="H41" s="672"/>
      <c r="I41" s="672"/>
      <c r="J41" s="672"/>
      <c r="K41" s="672"/>
      <c r="L41" s="672"/>
      <c r="M41" s="672"/>
      <c r="N41" s="672"/>
      <c r="O41" s="672"/>
      <c r="P41" s="672"/>
      <c r="Q41" s="672"/>
      <c r="R41" s="672"/>
      <c r="S41" s="672"/>
      <c r="T41" s="672"/>
      <c r="U41" s="672"/>
      <c r="V41" s="672"/>
      <c r="AD41" s="112"/>
      <c r="AF41" s="146"/>
      <c r="AH41" s="146"/>
      <c r="AI41" s="146"/>
      <c r="AJ41" s="144"/>
    </row>
    <row r="42" spans="1:40">
      <c r="A42" s="672"/>
      <c r="B42" s="672"/>
      <c r="C42" s="672"/>
      <c r="D42" s="672"/>
      <c r="E42" s="672"/>
      <c r="F42" s="672"/>
      <c r="G42" s="672"/>
      <c r="H42" s="672"/>
      <c r="I42" s="672"/>
      <c r="J42" s="672"/>
      <c r="K42" s="672"/>
      <c r="L42" s="672"/>
      <c r="M42" s="672"/>
      <c r="N42" s="672"/>
      <c r="O42" s="672"/>
      <c r="P42" s="672"/>
      <c r="Q42" s="672"/>
      <c r="R42" s="672"/>
      <c r="S42" s="672"/>
      <c r="T42" s="672"/>
      <c r="U42" s="672"/>
      <c r="V42" s="672"/>
    </row>
  </sheetData>
  <mergeCells count="62">
    <mergeCell ref="A41:V42"/>
    <mergeCell ref="A33:D33"/>
    <mergeCell ref="A34:D34"/>
    <mergeCell ref="A35:D35"/>
    <mergeCell ref="A36:D36"/>
    <mergeCell ref="A38:V38"/>
    <mergeCell ref="A13:B13"/>
    <mergeCell ref="K10:M10"/>
    <mergeCell ref="N10:P10"/>
    <mergeCell ref="AC39:AL39"/>
    <mergeCell ref="A26:B26"/>
    <mergeCell ref="A28:D28"/>
    <mergeCell ref="A29:D29"/>
    <mergeCell ref="A30:D30"/>
    <mergeCell ref="A31:D31"/>
    <mergeCell ref="A32:D32"/>
    <mergeCell ref="A25:B25"/>
    <mergeCell ref="A14:B14"/>
    <mergeCell ref="A15:B15"/>
    <mergeCell ref="A16:B16"/>
    <mergeCell ref="A17:B17"/>
    <mergeCell ref="A18:B18"/>
    <mergeCell ref="A19:B19"/>
    <mergeCell ref="A20:B20"/>
    <mergeCell ref="A21:B21"/>
    <mergeCell ref="A22:B22"/>
    <mergeCell ref="A23:B23"/>
    <mergeCell ref="A24:B24"/>
    <mergeCell ref="A12:B12"/>
    <mergeCell ref="AJ7:AN7"/>
    <mergeCell ref="A9:B11"/>
    <mergeCell ref="C9:C11"/>
    <mergeCell ref="D9:D11"/>
    <mergeCell ref="E9:G10"/>
    <mergeCell ref="H9:M9"/>
    <mergeCell ref="N9:V9"/>
    <mergeCell ref="W9:AE9"/>
    <mergeCell ref="AF9:AN9"/>
    <mergeCell ref="H10:J10"/>
    <mergeCell ref="AE7:AI7"/>
    <mergeCell ref="AC10:AE10"/>
    <mergeCell ref="AF10:AH10"/>
    <mergeCell ref="Z10:AB10"/>
    <mergeCell ref="AI10:AK10"/>
    <mergeCell ref="AL10:AN10"/>
    <mergeCell ref="W10:Y10"/>
    <mergeCell ref="C5:E5"/>
    <mergeCell ref="A7:B7"/>
    <mergeCell ref="C7:P7"/>
    <mergeCell ref="U7:X7"/>
    <mergeCell ref="Y7:AC7"/>
    <mergeCell ref="Q10:S10"/>
    <mergeCell ref="T10:V10"/>
    <mergeCell ref="B1:AN1"/>
    <mergeCell ref="A2:AN2"/>
    <mergeCell ref="A3:AN3"/>
    <mergeCell ref="G4:H4"/>
    <mergeCell ref="I4:J4"/>
    <mergeCell ref="L4:M4"/>
    <mergeCell ref="N4:U4"/>
    <mergeCell ref="W4:X4"/>
    <mergeCell ref="Y4:AF4"/>
  </mergeCells>
  <pageMargins left="0.47" right="0.12" top="0.36" bottom="0.23" header="0.3" footer="0.17"/>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School Form 1 (SF1)</vt:lpstr>
      <vt:lpstr>School Form 2 (SF2)</vt:lpstr>
      <vt:lpstr>School Form 3 (SF3)</vt:lpstr>
      <vt:lpstr>School Form 4 (SF 4) JUNE</vt:lpstr>
      <vt:lpstr>School Form 4 (SF 4) JULY</vt:lpstr>
      <vt:lpstr>School Form 5 (SF5) (2)</vt:lpstr>
      <vt:lpstr>School Form 6 (SF6)</vt:lpstr>
      <vt:lpstr>School Form 7 (SF7)</vt:lpstr>
      <vt:lpstr>School Form 4 (SF 4) JULY1</vt:lpstr>
      <vt:lpstr>School Form 4 (SF 4) AUGUST</vt:lpstr>
      <vt:lpstr>School Form 4 (SF 4) SEPTEMBER</vt:lpstr>
      <vt:lpstr>School Form 4 (SF 4) OCTOBER</vt:lpstr>
      <vt:lpstr>School Form 4 (SF 4) NOVEMBER</vt:lpstr>
      <vt:lpstr>School Form 4 (SF 4) DECEMBER</vt:lpstr>
      <vt:lpstr>School Form 4 (SF 4) JANUARY</vt:lpstr>
      <vt:lpstr>School Form 4 (SF 4) FEBRUARY</vt:lpstr>
      <vt:lpstr>School Form 4 (SF 4) MARCH</vt:lpstr>
      <vt:lpstr>'School Form 3 (SF3)'!Print_Area</vt:lpstr>
      <vt:lpstr>'School Form 1 (SF1)'!Print_Titles</vt:lpstr>
      <vt:lpstr>'School Form 2 (SF2)'!Print_Titles</vt:lpstr>
      <vt:lpstr>'School Form 3 (SF3)'!Print_Titles</vt:lpstr>
      <vt:lpstr>'School Form 5 (SF5) (2)'!Print_Titles</vt:lpstr>
      <vt:lpstr>'School Form 7 (SF7)'!Print_Titles</vt:lpstr>
      <vt:lpstr>Year</vt:lpstr>
      <vt:lpstr>YearList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pydjian</cp:lastModifiedBy>
  <cp:lastPrinted>2015-05-23T08:22:56Z</cp:lastPrinted>
  <dcterms:created xsi:type="dcterms:W3CDTF">2012-07-23T16:09:53Z</dcterms:created>
  <dcterms:modified xsi:type="dcterms:W3CDTF">2015-07-05T21:17:41Z</dcterms:modified>
</cp:coreProperties>
</file>